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035" windowWidth="11880" windowHeight="5850" tabRatio="874"/>
  </bookViews>
  <sheets>
    <sheet name="VAL_Instructions" sheetId="82" r:id="rId1"/>
    <sheet name="VAL_C1" sheetId="79" r:id="rId2"/>
    <sheet name="C2" sheetId="89" r:id="rId3"/>
    <sheet name="C3" sheetId="72" r:id="rId4"/>
    <sheet name="C4" sheetId="86" r:id="rId5"/>
    <sheet name="C5" sheetId="87" r:id="rId6"/>
    <sheet name="C6" sheetId="65" r:id="rId7"/>
    <sheet name="C7" sheetId="73" r:id="rId8"/>
    <sheet name="C8" sheetId="90" r:id="rId9"/>
    <sheet name="VAL_Data Check" sheetId="91" r:id="rId10"/>
    <sheet name="Parameters" sheetId="75" state="hidden" r:id="rId11"/>
    <sheet name="VAL_Drop_Down_Lists" sheetId="77" state="hidden" r:id="rId12"/>
  </sheets>
  <definedNames>
    <definedName name="_xlnm._FilterDatabase" localSheetId="9" hidden="1">'VAL_Data Check'!$A$16:$M$912</definedName>
    <definedName name="OBS_COMMENT">'C8'!$X$14:$X$23,'C8'!$AA$14:$AA$23</definedName>
    <definedName name="OBS_FIGURE">'C8'!$V$14:$V$23,'C8'!$Y$14:$Y$23</definedName>
    <definedName name="OBS_STATUS">'C8'!$W$14:$W$23,'C8'!$Z$14:$Z$23</definedName>
  </definedNames>
  <calcPr calcId="162913"/>
</workbook>
</file>

<file path=xl/calcChain.xml><?xml version="1.0" encoding="utf-8"?>
<calcChain xmlns="http://schemas.openxmlformats.org/spreadsheetml/2006/main">
  <c r="H911" i="91" l="1"/>
  <c r="H910" i="91"/>
  <c r="H909" i="91"/>
  <c r="H908" i="91"/>
  <c r="H906" i="91"/>
  <c r="H905" i="91"/>
  <c r="H904" i="91"/>
  <c r="H903" i="91"/>
  <c r="L327" i="91"/>
  <c r="K327" i="91" s="1"/>
  <c r="I327" i="91"/>
  <c r="H327" i="91" s="1"/>
  <c r="L322" i="91"/>
  <c r="K322" i="91" s="1"/>
  <c r="I322" i="91"/>
  <c r="H322" i="91" s="1"/>
  <c r="L321" i="91"/>
  <c r="K321" i="91"/>
  <c r="I321" i="91"/>
  <c r="H321" i="91" s="1"/>
  <c r="L319" i="91"/>
  <c r="K319" i="91" s="1"/>
  <c r="I319" i="91"/>
  <c r="H319" i="91" s="1"/>
  <c r="L318" i="91"/>
  <c r="K318" i="91"/>
  <c r="I318" i="91"/>
  <c r="H318" i="91" s="1"/>
  <c r="H889" i="91"/>
  <c r="H888" i="91"/>
  <c r="H887" i="91"/>
  <c r="H886" i="91"/>
  <c r="H885" i="91"/>
  <c r="H884" i="91"/>
  <c r="H883" i="91"/>
  <c r="H882" i="91"/>
  <c r="H881" i="91"/>
  <c r="H880" i="91"/>
  <c r="H879" i="91"/>
  <c r="H877" i="91"/>
  <c r="H876" i="91"/>
  <c r="H875" i="91"/>
  <c r="H874" i="91"/>
  <c r="H873" i="91"/>
  <c r="H872" i="91"/>
  <c r="H871" i="91"/>
  <c r="H870" i="91"/>
  <c r="H869" i="91"/>
  <c r="H868" i="91"/>
  <c r="H867" i="91"/>
  <c r="H865" i="91"/>
  <c r="H864" i="91"/>
  <c r="H863" i="91"/>
  <c r="H862" i="91"/>
  <c r="H861" i="91"/>
  <c r="H860" i="91"/>
  <c r="H859" i="91"/>
  <c r="H858" i="91"/>
  <c r="H857" i="91"/>
  <c r="H856" i="91"/>
  <c r="H855" i="91"/>
  <c r="H854" i="91"/>
  <c r="H853" i="91"/>
  <c r="H851" i="91"/>
  <c r="H850" i="91"/>
  <c r="H849" i="91"/>
  <c r="H848" i="91"/>
  <c r="H847" i="91"/>
  <c r="H846" i="91"/>
  <c r="H845" i="91"/>
  <c r="H844" i="91"/>
  <c r="H843" i="91"/>
  <c r="H842" i="91"/>
  <c r="H841" i="91"/>
  <c r="H840" i="91"/>
  <c r="H839" i="91"/>
  <c r="H837" i="91"/>
  <c r="H836" i="91"/>
  <c r="H835" i="91"/>
  <c r="H834" i="91"/>
  <c r="H833" i="91"/>
  <c r="H832" i="91"/>
  <c r="H831" i="91"/>
  <c r="H830" i="91"/>
  <c r="H829" i="91"/>
  <c r="H828" i="91"/>
  <c r="H827" i="91"/>
  <c r="H826" i="91"/>
  <c r="H825" i="91"/>
  <c r="H823" i="91"/>
  <c r="H822" i="91"/>
  <c r="H821" i="91"/>
  <c r="H820" i="91"/>
  <c r="H819" i="91"/>
  <c r="H818" i="91"/>
  <c r="H817" i="91"/>
  <c r="H816" i="91"/>
  <c r="H815" i="91"/>
  <c r="H814" i="91"/>
  <c r="H813" i="91"/>
  <c r="H812" i="91"/>
  <c r="H811" i="91"/>
  <c r="H809" i="91"/>
  <c r="H808" i="91"/>
  <c r="H807" i="91"/>
  <c r="H806" i="91"/>
  <c r="H805" i="91"/>
  <c r="H804" i="91"/>
  <c r="H803" i="91"/>
  <c r="H802" i="91"/>
  <c r="H801" i="91"/>
  <c r="H800" i="91"/>
  <c r="H799" i="91"/>
  <c r="H798" i="91"/>
  <c r="H797" i="91"/>
  <c r="H795" i="91"/>
  <c r="H794" i="91"/>
  <c r="H793" i="91"/>
  <c r="H792" i="91"/>
  <c r="H791" i="91"/>
  <c r="H790" i="91"/>
  <c r="H789" i="91"/>
  <c r="H788" i="91"/>
  <c r="H787" i="91"/>
  <c r="H786" i="91"/>
  <c r="H785" i="91"/>
  <c r="H784" i="91"/>
  <c r="H783" i="91"/>
  <c r="I303" i="91"/>
  <c r="H303" i="91"/>
  <c r="I302" i="91"/>
  <c r="H302" i="91" s="1"/>
  <c r="I301" i="91"/>
  <c r="H301" i="91" s="1"/>
  <c r="I300" i="91"/>
  <c r="H300" i="91" s="1"/>
  <c r="I299" i="91"/>
  <c r="H299" i="91" s="1"/>
  <c r="I298" i="91"/>
  <c r="H298" i="91" s="1"/>
  <c r="I297" i="91"/>
  <c r="H297" i="91" s="1"/>
  <c r="I296" i="91"/>
  <c r="H296" i="91" s="1"/>
  <c r="I295" i="91"/>
  <c r="H295" i="91"/>
  <c r="I294" i="91"/>
  <c r="H294" i="91" s="1"/>
  <c r="I293" i="91"/>
  <c r="H293" i="91"/>
  <c r="I291" i="91"/>
  <c r="H291" i="91" s="1"/>
  <c r="I290" i="91"/>
  <c r="H290" i="91" s="1"/>
  <c r="I289" i="91"/>
  <c r="H289" i="91" s="1"/>
  <c r="I288" i="91"/>
  <c r="H288" i="91" s="1"/>
  <c r="I287" i="91"/>
  <c r="H287" i="91" s="1"/>
  <c r="I286" i="91"/>
  <c r="H286" i="91" s="1"/>
  <c r="I285" i="91"/>
  <c r="H285" i="91" s="1"/>
  <c r="I284" i="91"/>
  <c r="H284" i="91" s="1"/>
  <c r="I283" i="91"/>
  <c r="H283" i="91" s="1"/>
  <c r="I282" i="91"/>
  <c r="H282" i="91" s="1"/>
  <c r="I281" i="91"/>
  <c r="H281" i="91" s="1"/>
  <c r="I267" i="91"/>
  <c r="H267" i="91" s="1"/>
  <c r="I266" i="91"/>
  <c r="H266" i="91" s="1"/>
  <c r="I265" i="91"/>
  <c r="H265" i="91" s="1"/>
  <c r="I264" i="91"/>
  <c r="H264" i="91"/>
  <c r="I263" i="91"/>
  <c r="H263" i="91" s="1"/>
  <c r="I262" i="91"/>
  <c r="H262" i="91" s="1"/>
  <c r="I261" i="91"/>
  <c r="H261" i="91" s="1"/>
  <c r="I260" i="91"/>
  <c r="H260" i="91"/>
  <c r="I259" i="91"/>
  <c r="H259" i="91" s="1"/>
  <c r="I258" i="91"/>
  <c r="H258" i="91" s="1"/>
  <c r="I257" i="91"/>
  <c r="H257" i="91" s="1"/>
  <c r="I255" i="91"/>
  <c r="H255" i="91" s="1"/>
  <c r="I254" i="91"/>
  <c r="H254" i="91" s="1"/>
  <c r="I253" i="91"/>
  <c r="H253" i="91" s="1"/>
  <c r="I252" i="91"/>
  <c r="H252" i="91" s="1"/>
  <c r="I251" i="91"/>
  <c r="H251" i="91" s="1"/>
  <c r="I250" i="91"/>
  <c r="H250" i="91" s="1"/>
  <c r="I249" i="91"/>
  <c r="H249" i="91" s="1"/>
  <c r="I248" i="91"/>
  <c r="H248" i="91" s="1"/>
  <c r="I247" i="91"/>
  <c r="H247" i="91" s="1"/>
  <c r="I246" i="91"/>
  <c r="H246" i="91" s="1"/>
  <c r="I245" i="91"/>
  <c r="H245" i="91" s="1"/>
  <c r="I231" i="91"/>
  <c r="H231" i="91" s="1"/>
  <c r="I230" i="91"/>
  <c r="H230" i="91" s="1"/>
  <c r="I229" i="91"/>
  <c r="H229" i="91"/>
  <c r="I228" i="91"/>
  <c r="H228" i="91"/>
  <c r="I227" i="91"/>
  <c r="H227" i="91"/>
  <c r="I226" i="91"/>
  <c r="H226" i="91"/>
  <c r="I225" i="91"/>
  <c r="H225" i="91"/>
  <c r="I224" i="91"/>
  <c r="H224" i="91"/>
  <c r="I223" i="91"/>
  <c r="H223" i="91"/>
  <c r="I222" i="91"/>
  <c r="H222" i="91"/>
  <c r="I221" i="91"/>
  <c r="H221" i="91"/>
  <c r="I219" i="91"/>
  <c r="H219" i="91" s="1"/>
  <c r="I218" i="91"/>
  <c r="H218" i="91" s="1"/>
  <c r="I217" i="91"/>
  <c r="H217" i="91" s="1"/>
  <c r="I216" i="91"/>
  <c r="H216" i="91"/>
  <c r="I215" i="91"/>
  <c r="H215" i="91" s="1"/>
  <c r="I214" i="91"/>
  <c r="H214" i="91" s="1"/>
  <c r="I213" i="91"/>
  <c r="H213" i="91" s="1"/>
  <c r="I212" i="91"/>
  <c r="H212" i="91" s="1"/>
  <c r="I211" i="91"/>
  <c r="H211" i="91"/>
  <c r="I210" i="91"/>
  <c r="H210" i="91" s="1"/>
  <c r="I209" i="91"/>
  <c r="H209" i="91" s="1"/>
  <c r="I195" i="91"/>
  <c r="H195" i="91" s="1"/>
  <c r="I194" i="91"/>
  <c r="H194" i="91" s="1"/>
  <c r="I193" i="91"/>
  <c r="H193" i="91" s="1"/>
  <c r="I192" i="91"/>
  <c r="H192" i="91" s="1"/>
  <c r="I191" i="91"/>
  <c r="H191" i="91" s="1"/>
  <c r="I190" i="91"/>
  <c r="H190" i="91" s="1"/>
  <c r="I189" i="91"/>
  <c r="H189" i="91" s="1"/>
  <c r="I188" i="91"/>
  <c r="H188" i="91" s="1"/>
  <c r="I187" i="91"/>
  <c r="H187" i="91" s="1"/>
  <c r="I186" i="91"/>
  <c r="H186" i="91" s="1"/>
  <c r="I185" i="91"/>
  <c r="H185" i="91"/>
  <c r="I183" i="91"/>
  <c r="H183" i="91"/>
  <c r="I182" i="91"/>
  <c r="H182" i="91" s="1"/>
  <c r="I181" i="91"/>
  <c r="H181" i="91" s="1"/>
  <c r="I180" i="91"/>
  <c r="H180" i="91" s="1"/>
  <c r="I179" i="91"/>
  <c r="H179" i="91" s="1"/>
  <c r="I178" i="91"/>
  <c r="H178" i="91" s="1"/>
  <c r="I177" i="91"/>
  <c r="H177" i="91" s="1"/>
  <c r="I176" i="91"/>
  <c r="H176" i="91" s="1"/>
  <c r="I175" i="91"/>
  <c r="H175" i="91"/>
  <c r="I174" i="91"/>
  <c r="H174" i="91" s="1"/>
  <c r="I173" i="91"/>
  <c r="H173" i="91" s="1"/>
  <c r="H781" i="91"/>
  <c r="H779" i="91"/>
  <c r="H778" i="91"/>
  <c r="H777" i="91"/>
  <c r="H776" i="91"/>
  <c r="H775" i="91"/>
  <c r="H774" i="91"/>
  <c r="H773" i="91"/>
  <c r="H772" i="91"/>
  <c r="H771" i="91"/>
  <c r="H770" i="91"/>
  <c r="H769" i="91"/>
  <c r="H768" i="91"/>
  <c r="H767" i="91"/>
  <c r="H766" i="91"/>
  <c r="H765" i="91"/>
  <c r="H764" i="91"/>
  <c r="H763" i="91"/>
  <c r="H762" i="91"/>
  <c r="H760" i="91"/>
  <c r="H759" i="91"/>
  <c r="H758" i="91"/>
  <c r="H757" i="91"/>
  <c r="H756" i="91"/>
  <c r="H755" i="91"/>
  <c r="H754" i="91"/>
  <c r="H753" i="91"/>
  <c r="H752" i="91"/>
  <c r="H751" i="91"/>
  <c r="H750" i="91"/>
  <c r="H749" i="91"/>
  <c r="H748" i="91"/>
  <c r="H747" i="91"/>
  <c r="H746"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3" i="91"/>
  <c r="H712" i="91"/>
  <c r="H711" i="91"/>
  <c r="H710" i="91"/>
  <c r="H709" i="91"/>
  <c r="H708" i="91"/>
  <c r="H707" i="91"/>
  <c r="H706" i="91"/>
  <c r="H705" i="91"/>
  <c r="H704" i="91"/>
  <c r="H703" i="91"/>
  <c r="H702" i="91"/>
  <c r="H701" i="91"/>
  <c r="H700" i="91"/>
  <c r="H699"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1" i="91"/>
  <c r="H660" i="91"/>
  <c r="H659" i="91"/>
  <c r="H658" i="91"/>
  <c r="H657" i="91"/>
  <c r="H656" i="91"/>
  <c r="H655" i="91"/>
  <c r="H654" i="91"/>
  <c r="H653" i="91"/>
  <c r="H652" i="91"/>
  <c r="H651" i="91"/>
  <c r="H650" i="91"/>
  <c r="H649" i="91"/>
  <c r="H648" i="91"/>
  <c r="H647"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7" i="91"/>
  <c r="H616" i="91"/>
  <c r="H615" i="91"/>
  <c r="H614" i="91"/>
  <c r="H612" i="91"/>
  <c r="H611" i="91"/>
  <c r="H610" i="91"/>
  <c r="H609" i="91"/>
  <c r="H608" i="91"/>
  <c r="H607" i="91"/>
  <c r="H606" i="91"/>
  <c r="H605" i="91"/>
  <c r="H604" i="91"/>
  <c r="H603" i="91"/>
  <c r="H602" i="91"/>
  <c r="H601" i="91"/>
  <c r="H600" i="91"/>
  <c r="H599" i="91"/>
  <c r="H598" i="91"/>
  <c r="H597" i="91"/>
  <c r="H596" i="91"/>
  <c r="H595" i="91"/>
  <c r="H594" i="91"/>
  <c r="H593" i="91"/>
  <c r="H592" i="91"/>
  <c r="H591" i="91"/>
  <c r="H590" i="91"/>
  <c r="H589" i="91"/>
  <c r="H588" i="91"/>
  <c r="H587" i="91"/>
  <c r="H586" i="91"/>
  <c r="H585" i="91"/>
  <c r="H584" i="91"/>
  <c r="H583" i="91"/>
  <c r="H582" i="91"/>
  <c r="H581" i="91"/>
  <c r="H580" i="91"/>
  <c r="H579" i="91"/>
  <c r="H578" i="91"/>
  <c r="H577" i="91"/>
  <c r="H576" i="91"/>
  <c r="H575" i="91"/>
  <c r="H574" i="91"/>
  <c r="H573" i="91"/>
  <c r="H572" i="91"/>
  <c r="H571" i="91"/>
  <c r="H570" i="91"/>
  <c r="H569" i="91"/>
  <c r="H568" i="91"/>
  <c r="H567" i="91"/>
  <c r="H566" i="91"/>
  <c r="H565" i="91"/>
  <c r="H564" i="91"/>
  <c r="H563" i="91"/>
  <c r="H562" i="91"/>
  <c r="H561" i="91"/>
  <c r="H560" i="91"/>
  <c r="H559" i="91"/>
  <c r="H558" i="91"/>
  <c r="H556" i="91"/>
  <c r="H555" i="91"/>
  <c r="H554" i="91"/>
  <c r="H553" i="91"/>
  <c r="H552" i="91"/>
  <c r="H551" i="91"/>
  <c r="H549" i="91"/>
  <c r="H548" i="91"/>
  <c r="H547" i="91"/>
  <c r="H546" i="91"/>
  <c r="H545" i="91"/>
  <c r="H544" i="91"/>
  <c r="H450" i="91"/>
  <c r="H449" i="91"/>
  <c r="H448" i="91"/>
  <c r="H447" i="91"/>
  <c r="H446" i="91"/>
  <c r="H445" i="91"/>
  <c r="H444" i="91"/>
  <c r="L74" i="91"/>
  <c r="K74" i="91"/>
  <c r="I74" i="91"/>
  <c r="H74" i="91" s="1"/>
  <c r="L73" i="91"/>
  <c r="K73" i="91" s="1"/>
  <c r="I73" i="91"/>
  <c r="H73" i="91" s="1"/>
  <c r="L71" i="91"/>
  <c r="K71" i="91" s="1"/>
  <c r="I71" i="91"/>
  <c r="H71" i="91" s="1"/>
  <c r="L70" i="91"/>
  <c r="K70" i="91" s="1"/>
  <c r="I70" i="91"/>
  <c r="H70" i="91" s="1"/>
  <c r="L68" i="91"/>
  <c r="K68" i="91" s="1"/>
  <c r="I68" i="91"/>
  <c r="H68" i="91" s="1"/>
  <c r="L67" i="91"/>
  <c r="K67" i="91" s="1"/>
  <c r="I67" i="91"/>
  <c r="H67" i="91" s="1"/>
  <c r="H542" i="91"/>
  <c r="H541" i="91"/>
  <c r="H540" i="91"/>
  <c r="H539" i="91"/>
  <c r="H538" i="91"/>
  <c r="H537" i="91"/>
  <c r="H536" i="91"/>
  <c r="H535" i="91"/>
  <c r="H534" i="91"/>
  <c r="H533" i="91"/>
  <c r="H532" i="91"/>
  <c r="H531" i="91"/>
  <c r="H530" i="91"/>
  <c r="H529" i="91"/>
  <c r="H528" i="91"/>
  <c r="H527" i="91"/>
  <c r="H526" i="91"/>
  <c r="H525" i="91"/>
  <c r="H524" i="91"/>
  <c r="H523" i="91"/>
  <c r="H522" i="91"/>
  <c r="H521" i="91"/>
  <c r="H520" i="91"/>
  <c r="H519" i="91"/>
  <c r="H518" i="91"/>
  <c r="H517" i="91"/>
  <c r="H516" i="91"/>
  <c r="H515" i="91"/>
  <c r="H514" i="91"/>
  <c r="H513" i="91"/>
  <c r="H511" i="91"/>
  <c r="H510" i="91"/>
  <c r="H509" i="91"/>
  <c r="H508" i="91"/>
  <c r="H507" i="91"/>
  <c r="H506" i="91"/>
  <c r="H505" i="91"/>
  <c r="H504" i="91"/>
  <c r="H503" i="91"/>
  <c r="H502" i="91"/>
  <c r="H501" i="91"/>
  <c r="H500" i="91"/>
  <c r="H499" i="91"/>
  <c r="H498" i="91"/>
  <c r="H497" i="91"/>
  <c r="H496" i="91"/>
  <c r="H495" i="91"/>
  <c r="H494" i="91"/>
  <c r="H493" i="91"/>
  <c r="H492" i="91"/>
  <c r="H491" i="91"/>
  <c r="H490" i="91"/>
  <c r="H489" i="91"/>
  <c r="H488" i="91"/>
  <c r="H487" i="91"/>
  <c r="H486" i="91"/>
  <c r="H485" i="91"/>
  <c r="H484" i="91"/>
  <c r="H483" i="91"/>
  <c r="H482" i="91"/>
  <c r="H480" i="91"/>
  <c r="H479" i="91"/>
  <c r="H478" i="91"/>
  <c r="H477" i="91"/>
  <c r="H476" i="91"/>
  <c r="H475" i="91"/>
  <c r="H474" i="91"/>
  <c r="H473" i="91"/>
  <c r="H472" i="91"/>
  <c r="H471" i="91"/>
  <c r="H470" i="91"/>
  <c r="H469" i="91"/>
  <c r="H468" i="91"/>
  <c r="H467" i="91"/>
  <c r="H466" i="91"/>
  <c r="H465" i="91"/>
  <c r="H464" i="91"/>
  <c r="H463" i="91"/>
  <c r="H462" i="91"/>
  <c r="H461" i="91"/>
  <c r="H460" i="91"/>
  <c r="H459" i="91"/>
  <c r="H458" i="91"/>
  <c r="H457" i="91"/>
  <c r="H456" i="91"/>
  <c r="H455" i="91"/>
  <c r="H454" i="91"/>
  <c r="H453" i="91"/>
  <c r="H452" i="91"/>
  <c r="H451" i="91"/>
  <c r="L139" i="91"/>
  <c r="K139" i="91" s="1"/>
  <c r="I139" i="91"/>
  <c r="H139" i="91" s="1"/>
  <c r="L138" i="91"/>
  <c r="K138" i="91" s="1"/>
  <c r="I138" i="91"/>
  <c r="H138" i="91"/>
  <c r="L137" i="91"/>
  <c r="K137" i="91" s="1"/>
  <c r="I137" i="91"/>
  <c r="H137" i="91" s="1"/>
  <c r="L136" i="91"/>
  <c r="K136" i="91"/>
  <c r="I136" i="91"/>
  <c r="H136" i="91" s="1"/>
  <c r="L135" i="91"/>
  <c r="K135" i="91" s="1"/>
  <c r="I135" i="91"/>
  <c r="H135" i="91" s="1"/>
  <c r="L134" i="91"/>
  <c r="K134" i="91" s="1"/>
  <c r="I134" i="91"/>
  <c r="H134" i="91" s="1"/>
  <c r="L133" i="91"/>
  <c r="K133" i="91" s="1"/>
  <c r="I133" i="91"/>
  <c r="H133" i="91" s="1"/>
  <c r="L132" i="91"/>
  <c r="K132" i="91"/>
  <c r="I132" i="91"/>
  <c r="H132" i="91" s="1"/>
  <c r="L131" i="91"/>
  <c r="K131" i="91" s="1"/>
  <c r="I131" i="91"/>
  <c r="H131" i="91" s="1"/>
  <c r="L130" i="91"/>
  <c r="K130" i="91"/>
  <c r="I130" i="91"/>
  <c r="H130" i="91"/>
  <c r="L129" i="91"/>
  <c r="K129" i="91" s="1"/>
  <c r="I129" i="91"/>
  <c r="H129" i="91" s="1"/>
  <c r="L128" i="91"/>
  <c r="K128" i="91" s="1"/>
  <c r="I128" i="91"/>
  <c r="H128" i="91" s="1"/>
  <c r="L127" i="91"/>
  <c r="K127" i="91" s="1"/>
  <c r="I127" i="91"/>
  <c r="H127" i="91" s="1"/>
  <c r="L126" i="91"/>
  <c r="K126" i="91" s="1"/>
  <c r="I126" i="91"/>
  <c r="H126" i="91" s="1"/>
  <c r="L125" i="91"/>
  <c r="K125" i="91" s="1"/>
  <c r="I125" i="91"/>
  <c r="H125" i="91" s="1"/>
  <c r="L124" i="91"/>
  <c r="K124" i="91" s="1"/>
  <c r="I124" i="91"/>
  <c r="H124" i="91" s="1"/>
  <c r="L123" i="91"/>
  <c r="K123" i="91" s="1"/>
  <c r="I123" i="91"/>
  <c r="H123" i="91" s="1"/>
  <c r="L122" i="91"/>
  <c r="K122" i="91" s="1"/>
  <c r="I122" i="91"/>
  <c r="H122" i="91" s="1"/>
  <c r="L121" i="91"/>
  <c r="K121" i="91" s="1"/>
  <c r="I121" i="91"/>
  <c r="H121" i="91"/>
  <c r="L120" i="91"/>
  <c r="K120" i="91" s="1"/>
  <c r="I120" i="91"/>
  <c r="H120" i="91"/>
  <c r="L119" i="91"/>
  <c r="K119" i="91" s="1"/>
  <c r="I119" i="91"/>
  <c r="H119" i="91" s="1"/>
  <c r="L118" i="91"/>
  <c r="K118" i="91"/>
  <c r="I118" i="91"/>
  <c r="H118" i="91" s="1"/>
  <c r="L117" i="91"/>
  <c r="K117" i="91" s="1"/>
  <c r="I117" i="91"/>
  <c r="H117" i="91" s="1"/>
  <c r="L116" i="91"/>
  <c r="K116" i="91" s="1"/>
  <c r="I116" i="91"/>
  <c r="H116" i="91" s="1"/>
  <c r="L115" i="91"/>
  <c r="K115" i="91"/>
  <c r="I115" i="91"/>
  <c r="H115" i="91" s="1"/>
  <c r="L114" i="91"/>
  <c r="K114" i="91" s="1"/>
  <c r="I114" i="91"/>
  <c r="H114" i="91" s="1"/>
  <c r="L113" i="91"/>
  <c r="K113" i="91" s="1"/>
  <c r="I113" i="91"/>
  <c r="H113" i="91" s="1"/>
  <c r="L112" i="91"/>
  <c r="K112" i="91"/>
  <c r="I112" i="91"/>
  <c r="H112" i="91" s="1"/>
  <c r="L110" i="91"/>
  <c r="K110" i="91"/>
  <c r="I110" i="91"/>
  <c r="H110" i="91" s="1"/>
  <c r="L109" i="91"/>
  <c r="K109" i="91" s="1"/>
  <c r="I109" i="91"/>
  <c r="H109" i="91" s="1"/>
  <c r="L108" i="91"/>
  <c r="K108" i="91" s="1"/>
  <c r="I108" i="91"/>
  <c r="H108" i="91" s="1"/>
  <c r="L107" i="91"/>
  <c r="K107" i="91" s="1"/>
  <c r="I107" i="91"/>
  <c r="H107" i="91"/>
  <c r="L106" i="91"/>
  <c r="K106" i="91"/>
  <c r="I106" i="91"/>
  <c r="H106" i="91" s="1"/>
  <c r="L105" i="91"/>
  <c r="K105" i="91" s="1"/>
  <c r="I105" i="91"/>
  <c r="H105" i="91" s="1"/>
  <c r="L104" i="91"/>
  <c r="K104" i="91" s="1"/>
  <c r="I104" i="91"/>
  <c r="H104" i="91" s="1"/>
  <c r="L103" i="91"/>
  <c r="K103" i="91"/>
  <c r="I103" i="91"/>
  <c r="H103" i="91" s="1"/>
  <c r="L102" i="91"/>
  <c r="K102" i="91" s="1"/>
  <c r="I102" i="91"/>
  <c r="H102" i="91" s="1"/>
  <c r="L101" i="91"/>
  <c r="K101" i="91" s="1"/>
  <c r="I101" i="91"/>
  <c r="H101" i="91" s="1"/>
  <c r="L100" i="91"/>
  <c r="K100" i="91" s="1"/>
  <c r="I100" i="91"/>
  <c r="H100" i="91" s="1"/>
  <c r="L99" i="91"/>
  <c r="K99" i="91" s="1"/>
  <c r="I99" i="91"/>
  <c r="H99" i="91"/>
  <c r="L98" i="91"/>
  <c r="K98" i="91"/>
  <c r="I98" i="91"/>
  <c r="H98" i="91"/>
  <c r="L97" i="91"/>
  <c r="K97" i="91" s="1"/>
  <c r="I97" i="91"/>
  <c r="H97" i="91" s="1"/>
  <c r="L96" i="91"/>
  <c r="K96" i="91" s="1"/>
  <c r="I96" i="91"/>
  <c r="H96" i="91"/>
  <c r="L95" i="91"/>
  <c r="K95" i="91"/>
  <c r="I95" i="91"/>
  <c r="H95" i="91" s="1"/>
  <c r="L94" i="91"/>
  <c r="K94" i="91"/>
  <c r="I94" i="91"/>
  <c r="H94" i="91" s="1"/>
  <c r="L93" i="91"/>
  <c r="K93" i="91" s="1"/>
  <c r="I93" i="91"/>
  <c r="H93" i="91" s="1"/>
  <c r="L92" i="91"/>
  <c r="K92" i="91" s="1"/>
  <c r="I92" i="91"/>
  <c r="H92" i="91" s="1"/>
  <c r="L91" i="91"/>
  <c r="K91" i="91"/>
  <c r="I91" i="91"/>
  <c r="H91" i="91" s="1"/>
  <c r="L90" i="91"/>
  <c r="K90" i="91"/>
  <c r="I90" i="91"/>
  <c r="H90" i="91" s="1"/>
  <c r="L89" i="91"/>
  <c r="K89" i="91" s="1"/>
  <c r="I89" i="91"/>
  <c r="H89" i="91" s="1"/>
  <c r="L88" i="91"/>
  <c r="K88" i="91" s="1"/>
  <c r="I88" i="91"/>
  <c r="H88" i="91" s="1"/>
  <c r="L87" i="91"/>
  <c r="K87" i="91" s="1"/>
  <c r="I87" i="91"/>
  <c r="H87" i="91" s="1"/>
  <c r="L86" i="91"/>
  <c r="K86" i="91" s="1"/>
  <c r="I86" i="91"/>
  <c r="H86" i="91"/>
  <c r="L85" i="91"/>
  <c r="K85" i="91" s="1"/>
  <c r="I85" i="91"/>
  <c r="H85" i="91" s="1"/>
  <c r="L84" i="91"/>
  <c r="K84" i="91" s="1"/>
  <c r="I84" i="91"/>
  <c r="H84" i="91" s="1"/>
  <c r="L83" i="91"/>
  <c r="K83" i="91" s="1"/>
  <c r="I83" i="91"/>
  <c r="H83" i="91" s="1"/>
  <c r="H428" i="91"/>
  <c r="H427" i="91"/>
  <c r="H426" i="91"/>
  <c r="H425" i="91"/>
  <c r="H424" i="91"/>
  <c r="H423" i="91"/>
  <c r="H422" i="91"/>
  <c r="H421" i="91"/>
  <c r="H420" i="91"/>
  <c r="H419" i="91"/>
  <c r="H418" i="91"/>
  <c r="H417" i="91"/>
  <c r="H416" i="91"/>
  <c r="H414" i="91"/>
  <c r="H413" i="91"/>
  <c r="H412" i="91"/>
  <c r="H411" i="91"/>
  <c r="H410" i="91"/>
  <c r="H409" i="91"/>
  <c r="H408" i="91"/>
  <c r="H407" i="91"/>
  <c r="H406" i="91"/>
  <c r="H405" i="91"/>
  <c r="H404" i="91"/>
  <c r="H403" i="91"/>
  <c r="H402" i="91"/>
  <c r="H400" i="91"/>
  <c r="H399" i="91"/>
  <c r="H398" i="91"/>
  <c r="H397" i="91"/>
  <c r="H396" i="91"/>
  <c r="H395" i="91"/>
  <c r="H394" i="91"/>
  <c r="H393" i="91"/>
  <c r="H392" i="91"/>
  <c r="H391" i="91"/>
  <c r="H390" i="91"/>
  <c r="H389" i="91"/>
  <c r="H388" i="91"/>
  <c r="H386" i="91"/>
  <c r="H385" i="91"/>
  <c r="H384" i="91"/>
  <c r="H383" i="91"/>
  <c r="H382" i="91"/>
  <c r="H381" i="91"/>
  <c r="H380" i="91"/>
  <c r="H379" i="91"/>
  <c r="H378" i="91"/>
  <c r="H377" i="91"/>
  <c r="H376" i="91"/>
  <c r="H375" i="91"/>
  <c r="H374" i="91"/>
  <c r="L303" i="91"/>
  <c r="K303" i="91" s="1"/>
  <c r="L302" i="91"/>
  <c r="K302" i="91" s="1"/>
  <c r="L301" i="91"/>
  <c r="K301" i="91" s="1"/>
  <c r="L300" i="91"/>
  <c r="K300" i="91" s="1"/>
  <c r="L299" i="91"/>
  <c r="K299" i="91" s="1"/>
  <c r="L298" i="91"/>
  <c r="K298" i="91" s="1"/>
  <c r="L297" i="91"/>
  <c r="K297" i="91" s="1"/>
  <c r="L296" i="91"/>
  <c r="K296" i="91"/>
  <c r="L295" i="91"/>
  <c r="K295" i="91" s="1"/>
  <c r="L294" i="91"/>
  <c r="K294" i="91" s="1"/>
  <c r="L293" i="91"/>
  <c r="K293" i="91" s="1"/>
  <c r="L291" i="91"/>
  <c r="K291" i="91" s="1"/>
  <c r="L290" i="91"/>
  <c r="K290" i="91" s="1"/>
  <c r="L289" i="91"/>
  <c r="K289" i="91" s="1"/>
  <c r="L288" i="91"/>
  <c r="K288" i="91" s="1"/>
  <c r="L287" i="91"/>
  <c r="K287" i="91" s="1"/>
  <c r="L286" i="91"/>
  <c r="K286" i="91" s="1"/>
  <c r="L285" i="91"/>
  <c r="K285" i="91" s="1"/>
  <c r="L284" i="91"/>
  <c r="K284" i="91" s="1"/>
  <c r="L283" i="91"/>
  <c r="K283" i="91" s="1"/>
  <c r="L282" i="91"/>
  <c r="K282" i="91" s="1"/>
  <c r="L281" i="91"/>
  <c r="K281" i="91" s="1"/>
  <c r="L267" i="91"/>
  <c r="K267" i="91" s="1"/>
  <c r="L266" i="91"/>
  <c r="K266" i="91" s="1"/>
  <c r="L265" i="91"/>
  <c r="K265" i="91" s="1"/>
  <c r="L264" i="91"/>
  <c r="K264" i="91" s="1"/>
  <c r="L263" i="91"/>
  <c r="K263" i="91" s="1"/>
  <c r="L262" i="91"/>
  <c r="K262" i="91" s="1"/>
  <c r="L261" i="91"/>
  <c r="K261" i="91" s="1"/>
  <c r="L260" i="91"/>
  <c r="K260" i="91" s="1"/>
  <c r="L259" i="91"/>
  <c r="K259" i="91" s="1"/>
  <c r="L258" i="91"/>
  <c r="K258" i="91" s="1"/>
  <c r="L257" i="91"/>
  <c r="K257" i="91" s="1"/>
  <c r="L255" i="91"/>
  <c r="K255" i="91" s="1"/>
  <c r="L254" i="91"/>
  <c r="K254" i="91" s="1"/>
  <c r="L253" i="91"/>
  <c r="K253" i="91" s="1"/>
  <c r="L252" i="91"/>
  <c r="K252" i="91" s="1"/>
  <c r="L251" i="91"/>
  <c r="K251" i="91" s="1"/>
  <c r="L250" i="91"/>
  <c r="K250" i="91"/>
  <c r="L249" i="91"/>
  <c r="K249" i="91" s="1"/>
  <c r="L248" i="91"/>
  <c r="K248" i="91" s="1"/>
  <c r="L247" i="91"/>
  <c r="K247" i="91" s="1"/>
  <c r="L246" i="91"/>
  <c r="K246" i="91" s="1"/>
  <c r="L245" i="91"/>
  <c r="K245" i="91" s="1"/>
  <c r="L231" i="91"/>
  <c r="K231" i="91" s="1"/>
  <c r="L230" i="91"/>
  <c r="K230" i="91" s="1"/>
  <c r="L229" i="91"/>
  <c r="K229" i="91" s="1"/>
  <c r="L228" i="91"/>
  <c r="K228" i="91" s="1"/>
  <c r="L227" i="91"/>
  <c r="K227" i="91" s="1"/>
  <c r="L226" i="91"/>
  <c r="K226" i="91" s="1"/>
  <c r="L225" i="91"/>
  <c r="K225" i="91" s="1"/>
  <c r="L224" i="91"/>
  <c r="K224" i="91" s="1"/>
  <c r="L223" i="91"/>
  <c r="K223" i="91" s="1"/>
  <c r="L222" i="91"/>
  <c r="K222" i="91" s="1"/>
  <c r="L221" i="91"/>
  <c r="K221" i="91"/>
  <c r="L219" i="91"/>
  <c r="K219" i="91" s="1"/>
  <c r="L218" i="91"/>
  <c r="K218" i="91" s="1"/>
  <c r="L217" i="91"/>
  <c r="K217" i="91" s="1"/>
  <c r="L216" i="91"/>
  <c r="K216" i="91" s="1"/>
  <c r="L215" i="91"/>
  <c r="K215" i="91" s="1"/>
  <c r="L214" i="91"/>
  <c r="K214" i="91" s="1"/>
  <c r="L213" i="91"/>
  <c r="K213" i="91" s="1"/>
  <c r="L212" i="91"/>
  <c r="K212" i="91" s="1"/>
  <c r="L211" i="91"/>
  <c r="K211" i="91" s="1"/>
  <c r="L210" i="91"/>
  <c r="K210" i="91" s="1"/>
  <c r="L209" i="91"/>
  <c r="K209" i="91" s="1"/>
  <c r="L195" i="91"/>
  <c r="K195" i="91" s="1"/>
  <c r="L194" i="91"/>
  <c r="K194" i="91" s="1"/>
  <c r="L193" i="91"/>
  <c r="K193" i="91" s="1"/>
  <c r="L192" i="91"/>
  <c r="K192" i="91" s="1"/>
  <c r="L191" i="91"/>
  <c r="K191" i="91" s="1"/>
  <c r="L190" i="91"/>
  <c r="K190" i="91" s="1"/>
  <c r="L189" i="91"/>
  <c r="K189" i="91" s="1"/>
  <c r="L188" i="91"/>
  <c r="K188" i="91" s="1"/>
  <c r="L187" i="91"/>
  <c r="K187" i="91" s="1"/>
  <c r="L186" i="91"/>
  <c r="K186" i="91" s="1"/>
  <c r="L185" i="91"/>
  <c r="K185" i="91" s="1"/>
  <c r="L183" i="91"/>
  <c r="K183" i="91" s="1"/>
  <c r="L182" i="91"/>
  <c r="K182" i="91" s="1"/>
  <c r="L181" i="91"/>
  <c r="K181" i="91" s="1"/>
  <c r="L180" i="91"/>
  <c r="K180" i="91" s="1"/>
  <c r="L179" i="91"/>
  <c r="K179" i="91" s="1"/>
  <c r="L178" i="91"/>
  <c r="K178" i="91" s="1"/>
  <c r="L177" i="91"/>
  <c r="K177" i="91" s="1"/>
  <c r="L176" i="91"/>
  <c r="K176" i="91" s="1"/>
  <c r="L175" i="91"/>
  <c r="K175" i="91" s="1"/>
  <c r="L174" i="91"/>
  <c r="K174" i="91" s="1"/>
  <c r="L173" i="91"/>
  <c r="K173" i="91"/>
  <c r="H373" i="91"/>
  <c r="H372" i="91"/>
  <c r="H367" i="91"/>
  <c r="H366" i="91"/>
  <c r="H364" i="91"/>
  <c r="H363" i="91"/>
  <c r="H361" i="91"/>
  <c r="H360" i="91"/>
  <c r="H359" i="91"/>
  <c r="H358" i="91"/>
  <c r="H356" i="91"/>
  <c r="H355" i="91"/>
  <c r="H354" i="91"/>
  <c r="H353" i="91"/>
  <c r="H351" i="91"/>
  <c r="H350" i="91"/>
  <c r="H349" i="91"/>
  <c r="H348" i="91"/>
  <c r="H346" i="91"/>
  <c r="H345" i="91"/>
  <c r="H344" i="91"/>
  <c r="H343" i="91"/>
  <c r="H341" i="91"/>
  <c r="H340" i="91"/>
  <c r="H339" i="91"/>
  <c r="H338" i="91"/>
  <c r="H336" i="91"/>
  <c r="H335" i="91"/>
  <c r="H334" i="91"/>
  <c r="H333" i="91"/>
  <c r="H331" i="91"/>
  <c r="H330" i="91"/>
  <c r="H329" i="91"/>
  <c r="H328" i="91"/>
  <c r="I65" i="91"/>
  <c r="H65" i="91" s="1"/>
  <c r="I64" i="91"/>
  <c r="H64" i="91" s="1"/>
  <c r="I63" i="91"/>
  <c r="H63" i="91" s="1"/>
  <c r="I62" i="91"/>
  <c r="H62" i="91" s="1"/>
  <c r="I61" i="91"/>
  <c r="H61" i="91" s="1"/>
  <c r="I60" i="91"/>
  <c r="H60" i="91" s="1"/>
  <c r="L59" i="91"/>
  <c r="K59" i="91"/>
  <c r="I59" i="91"/>
  <c r="H59" i="91" s="1"/>
  <c r="L54" i="91"/>
  <c r="K54" i="91" s="1"/>
  <c r="I54" i="91"/>
  <c r="H54" i="91" s="1"/>
  <c r="L53" i="91"/>
  <c r="K53" i="91" s="1"/>
  <c r="I53" i="91"/>
  <c r="H53" i="91" s="1"/>
  <c r="L51" i="91"/>
  <c r="K51" i="91" s="1"/>
  <c r="I51" i="91"/>
  <c r="H51" i="91" s="1"/>
  <c r="L50" i="91"/>
  <c r="K50" i="91" s="1"/>
  <c r="I50" i="91"/>
  <c r="H50" i="91" s="1"/>
  <c r="L49" i="91"/>
  <c r="K49" i="91" s="1"/>
  <c r="I49" i="91"/>
  <c r="H49" i="91" s="1"/>
  <c r="L44" i="91"/>
  <c r="K44" i="91" s="1"/>
  <c r="I44" i="91"/>
  <c r="H44" i="91" s="1"/>
  <c r="L43" i="91"/>
  <c r="K43" i="91"/>
  <c r="I43" i="91"/>
  <c r="H43" i="91" s="1"/>
  <c r="L41" i="91"/>
  <c r="K41" i="91" s="1"/>
  <c r="I41" i="91"/>
  <c r="H41" i="91" s="1"/>
  <c r="L40" i="91"/>
  <c r="K40" i="91"/>
  <c r="I40" i="91"/>
  <c r="H40" i="91" s="1"/>
  <c r="L39" i="91"/>
  <c r="K39" i="91" s="1"/>
  <c r="I39" i="91"/>
  <c r="H39" i="91" s="1"/>
  <c r="M138" i="91" l="1"/>
  <c r="M106" i="91"/>
  <c r="M327" i="91"/>
  <c r="M321" i="91"/>
  <c r="M319" i="91"/>
  <c r="M291" i="91"/>
  <c r="M259" i="91"/>
  <c r="M230" i="91"/>
  <c r="M218" i="91"/>
  <c r="M175" i="91"/>
  <c r="M122" i="91"/>
  <c r="M112" i="91"/>
  <c r="M96" i="91"/>
  <c r="M92" i="91"/>
  <c r="M84" i="91"/>
  <c r="M128" i="91"/>
  <c r="M74" i="91"/>
  <c r="M191" i="91"/>
  <c r="M301" i="91"/>
  <c r="M299" i="91"/>
  <c r="M297" i="91"/>
  <c r="M293" i="91"/>
  <c r="M289" i="91"/>
  <c r="M285" i="91"/>
  <c r="M283" i="91"/>
  <c r="M281" i="91"/>
  <c r="M267" i="91"/>
  <c r="M265" i="91"/>
  <c r="M261" i="91"/>
  <c r="M257" i="91"/>
  <c r="M253" i="91"/>
  <c r="M251" i="91"/>
  <c r="M249" i="91"/>
  <c r="M231" i="91"/>
  <c r="M223" i="91"/>
  <c r="M217" i="91"/>
  <c r="M211" i="91"/>
  <c r="M185" i="91"/>
  <c r="M50" i="91"/>
  <c r="M40" i="91"/>
  <c r="M174" i="91"/>
  <c r="M186" i="91"/>
  <c r="M88" i="91"/>
  <c r="M90" i="91"/>
  <c r="M98" i="91"/>
  <c r="M104" i="91"/>
  <c r="M114" i="91"/>
  <c r="M120" i="91"/>
  <c r="M130" i="91"/>
  <c r="M136" i="91"/>
  <c r="M68" i="91"/>
  <c r="M44" i="91"/>
  <c r="M102" i="91"/>
  <c r="M116" i="91"/>
  <c r="M124" i="91"/>
  <c r="M132" i="91"/>
  <c r="M70" i="91"/>
  <c r="M182" i="91"/>
  <c r="M214" i="91"/>
  <c r="M246" i="91"/>
  <c r="M94" i="91"/>
  <c r="M100" i="91"/>
  <c r="M110" i="91"/>
  <c r="M118" i="91"/>
  <c r="M183" i="91"/>
  <c r="M195" i="91"/>
  <c r="M215" i="91"/>
  <c r="M227" i="91"/>
  <c r="M247" i="91"/>
  <c r="M255" i="91"/>
  <c r="M263" i="91"/>
  <c r="M287" i="91"/>
  <c r="M295" i="91"/>
  <c r="M303" i="91"/>
  <c r="M54" i="91"/>
  <c r="M86" i="91"/>
  <c r="M108" i="91"/>
  <c r="M126" i="91"/>
  <c r="M134" i="91"/>
  <c r="M87" i="91"/>
  <c r="M139" i="91"/>
  <c r="M193" i="91"/>
  <c r="M225" i="91"/>
  <c r="M51" i="91"/>
  <c r="M250" i="91"/>
  <c r="M258" i="91"/>
  <c r="M282" i="91"/>
  <c r="M39" i="91"/>
  <c r="M43" i="91"/>
  <c r="M59" i="91"/>
  <c r="M67" i="91"/>
  <c r="M71" i="91"/>
  <c r="M83" i="91"/>
  <c r="M91" i="91"/>
  <c r="M95" i="91"/>
  <c r="M99" i="91"/>
  <c r="M103" i="91"/>
  <c r="M107" i="91"/>
  <c r="M115" i="91"/>
  <c r="M119" i="91"/>
  <c r="M123" i="91"/>
  <c r="M127" i="91"/>
  <c r="M131" i="91"/>
  <c r="M135" i="91"/>
  <c r="M173" i="91"/>
  <c r="M179" i="91"/>
  <c r="M187" i="91"/>
  <c r="M189" i="91"/>
  <c r="M190" i="91"/>
  <c r="M216" i="91"/>
  <c r="M219" i="91"/>
  <c r="M221" i="91"/>
  <c r="M222" i="91"/>
  <c r="M248" i="91"/>
  <c r="M264" i="91"/>
  <c r="M296" i="91"/>
  <c r="M228" i="91"/>
  <c r="M177" i="91"/>
  <c r="M178" i="91"/>
  <c r="M188" i="91"/>
  <c r="M194" i="91"/>
  <c r="M209" i="91"/>
  <c r="M210" i="91"/>
  <c r="M226" i="91"/>
  <c r="M254" i="91"/>
  <c r="M262" i="91"/>
  <c r="M284" i="91"/>
  <c r="M300" i="91"/>
  <c r="M322" i="91"/>
  <c r="M180" i="91"/>
  <c r="M212" i="91"/>
  <c r="M266" i="91"/>
  <c r="M41" i="91"/>
  <c r="M49" i="91"/>
  <c r="M53" i="91"/>
  <c r="M73" i="91"/>
  <c r="M85" i="91"/>
  <c r="M89" i="91"/>
  <c r="M93" i="91"/>
  <c r="M97" i="91"/>
  <c r="M101" i="91"/>
  <c r="M105" i="91"/>
  <c r="M109" i="91"/>
  <c r="M113" i="91"/>
  <c r="M117" i="91"/>
  <c r="M121" i="91"/>
  <c r="M125" i="91"/>
  <c r="M129" i="91"/>
  <c r="M133" i="91"/>
  <c r="M137" i="91"/>
  <c r="M176" i="91"/>
  <c r="M181" i="91"/>
  <c r="M192" i="91"/>
  <c r="M213" i="91"/>
  <c r="M224" i="91"/>
  <c r="M229" i="91"/>
  <c r="M245" i="91"/>
  <c r="M252" i="91"/>
  <c r="M260" i="91"/>
  <c r="M288" i="91"/>
  <c r="M294" i="91"/>
  <c r="M286" i="91"/>
  <c r="M290" i="91"/>
  <c r="M298" i="91"/>
  <c r="M302" i="91"/>
  <c r="M318" i="91"/>
  <c r="AB101" i="87"/>
  <c r="AB100" i="87"/>
  <c r="AB99" i="87"/>
  <c r="AB98" i="87"/>
  <c r="AB97" i="87"/>
  <c r="AB96" i="87"/>
  <c r="AB95" i="87"/>
  <c r="AB94" i="87"/>
  <c r="AB93" i="87"/>
  <c r="AB92" i="87"/>
  <c r="AB91" i="87"/>
  <c r="AB90" i="87"/>
  <c r="AB89" i="87"/>
  <c r="AB88" i="87"/>
  <c r="AB87" i="87"/>
  <c r="AB86" i="87"/>
  <c r="AB85" i="87"/>
  <c r="AB84" i="87"/>
  <c r="AB83" i="87"/>
  <c r="AB82" i="87"/>
  <c r="AB81" i="87"/>
  <c r="AB80" i="87"/>
  <c r="AB79" i="87"/>
  <c r="AB78" i="87"/>
  <c r="AB77" i="87"/>
  <c r="AB76" i="87"/>
  <c r="AB75" i="87"/>
  <c r="AB74" i="87"/>
  <c r="AB72" i="87"/>
  <c r="AB42" i="87"/>
  <c r="Y21" i="89"/>
  <c r="Y20" i="89"/>
  <c r="Z20" i="89" s="1"/>
  <c r="L335" i="91" s="1"/>
  <c r="Y19" i="89"/>
  <c r="Y16" i="89"/>
  <c r="Z16" i="89" s="1"/>
  <c r="AC72" i="87" l="1"/>
  <c r="I514" i="91"/>
  <c r="AC101" i="87"/>
  <c r="L542" i="91" s="1"/>
  <c r="K542" i="91" s="1"/>
  <c r="I542" i="91"/>
  <c r="AC100" i="87"/>
  <c r="L541" i="91" s="1"/>
  <c r="K541" i="91" s="1"/>
  <c r="M541" i="91" s="1"/>
  <c r="I541" i="91"/>
  <c r="AC99" i="87"/>
  <c r="L540" i="91" s="1"/>
  <c r="K540" i="91" s="1"/>
  <c r="I540" i="91"/>
  <c r="AC98" i="87"/>
  <c r="L539" i="91" s="1"/>
  <c r="K539" i="91" s="1"/>
  <c r="M539" i="91" s="1"/>
  <c r="I539" i="91"/>
  <c r="AC97" i="87"/>
  <c r="L538" i="91" s="1"/>
  <c r="K538" i="91" s="1"/>
  <c r="I538" i="91"/>
  <c r="AC96" i="87"/>
  <c r="L537" i="91" s="1"/>
  <c r="K537" i="91" s="1"/>
  <c r="I537" i="91"/>
  <c r="AC95" i="87"/>
  <c r="L536" i="91" s="1"/>
  <c r="K536" i="91" s="1"/>
  <c r="M536" i="91" s="1"/>
  <c r="I536" i="91"/>
  <c r="AC94" i="87"/>
  <c r="L535" i="91" s="1"/>
  <c r="K535" i="91" s="1"/>
  <c r="M535" i="91" s="1"/>
  <c r="I535" i="91"/>
  <c r="AC93" i="87"/>
  <c r="L534" i="91" s="1"/>
  <c r="K534" i="91" s="1"/>
  <c r="I534" i="91"/>
  <c r="AC92" i="87"/>
  <c r="L533" i="91" s="1"/>
  <c r="K533" i="91" s="1"/>
  <c r="M533" i="91" s="1"/>
  <c r="I533" i="91"/>
  <c r="AC91" i="87"/>
  <c r="L532" i="91" s="1"/>
  <c r="K532" i="91" s="1"/>
  <c r="I532" i="91"/>
  <c r="AC90" i="87"/>
  <c r="L531" i="91" s="1"/>
  <c r="K531" i="91" s="1"/>
  <c r="M531" i="91" s="1"/>
  <c r="I531" i="91"/>
  <c r="AC89" i="87"/>
  <c r="L530" i="91" s="1"/>
  <c r="K530" i="91" s="1"/>
  <c r="M530" i="91" s="1"/>
  <c r="I530" i="91"/>
  <c r="AC88" i="87"/>
  <c r="L529" i="91" s="1"/>
  <c r="K529" i="91" s="1"/>
  <c r="M529" i="91" s="1"/>
  <c r="I529" i="91"/>
  <c r="AC87" i="87"/>
  <c r="L528" i="91" s="1"/>
  <c r="K528" i="91" s="1"/>
  <c r="I528" i="91"/>
  <c r="AC86" i="87"/>
  <c r="L527" i="91" s="1"/>
  <c r="K527" i="91" s="1"/>
  <c r="M527" i="91" s="1"/>
  <c r="I527" i="91"/>
  <c r="AC85" i="87"/>
  <c r="L526" i="91" s="1"/>
  <c r="K526" i="91" s="1"/>
  <c r="I526" i="91"/>
  <c r="AC84" i="87"/>
  <c r="L525" i="91" s="1"/>
  <c r="K525" i="91" s="1"/>
  <c r="M525" i="91" s="1"/>
  <c r="I525" i="91"/>
  <c r="AC83" i="87"/>
  <c r="L524" i="91" s="1"/>
  <c r="K524" i="91" s="1"/>
  <c r="I524" i="91"/>
  <c r="AC82" i="87"/>
  <c r="L523" i="91" s="1"/>
  <c r="K523" i="91" s="1"/>
  <c r="M523" i="91" s="1"/>
  <c r="I523" i="91"/>
  <c r="AC81" i="87"/>
  <c r="L522" i="91" s="1"/>
  <c r="K522" i="91" s="1"/>
  <c r="M522" i="91" s="1"/>
  <c r="I522" i="91"/>
  <c r="AC80" i="87"/>
  <c r="L521" i="91" s="1"/>
  <c r="K521" i="91" s="1"/>
  <c r="M521" i="91" s="1"/>
  <c r="I521" i="91"/>
  <c r="AC79" i="87"/>
  <c r="L520" i="91" s="1"/>
  <c r="K520" i="91" s="1"/>
  <c r="M520" i="91" s="1"/>
  <c r="I520" i="91"/>
  <c r="AC78" i="87"/>
  <c r="L519" i="91" s="1"/>
  <c r="K519" i="91" s="1"/>
  <c r="M519" i="91" s="1"/>
  <c r="I519" i="91"/>
  <c r="AC77" i="87"/>
  <c r="L518" i="91" s="1"/>
  <c r="K518" i="91" s="1"/>
  <c r="I518" i="91"/>
  <c r="AC76" i="87"/>
  <c r="L517" i="91" s="1"/>
  <c r="K517" i="91" s="1"/>
  <c r="M517" i="91" s="1"/>
  <c r="I517" i="91"/>
  <c r="AC75" i="87"/>
  <c r="L516" i="91" s="1"/>
  <c r="K516" i="91" s="1"/>
  <c r="M516" i="91" s="1"/>
  <c r="I516" i="91"/>
  <c r="AC74" i="87"/>
  <c r="L515" i="91" s="1"/>
  <c r="K515" i="91" s="1"/>
  <c r="I515" i="91"/>
  <c r="AC42" i="87"/>
  <c r="I513" i="91"/>
  <c r="Z19" i="89"/>
  <c r="Y22" i="89" s="1"/>
  <c r="I334" i="91"/>
  <c r="Z21" i="89"/>
  <c r="L336" i="91" s="1"/>
  <c r="K336" i="91" s="1"/>
  <c r="I336" i="91"/>
  <c r="L333" i="91"/>
  <c r="K333" i="91" s="1"/>
  <c r="I36" i="91"/>
  <c r="H36" i="91" s="1"/>
  <c r="K335" i="91"/>
  <c r="I335" i="91"/>
  <c r="I333" i="91"/>
  <c r="M542" i="91" l="1"/>
  <c r="M540" i="91"/>
  <c r="M538" i="91"/>
  <c r="M532" i="91"/>
  <c r="M528" i="91"/>
  <c r="M537" i="91"/>
  <c r="M518" i="91"/>
  <c r="M534" i="91"/>
  <c r="M526" i="91"/>
  <c r="M524" i="91"/>
  <c r="M515" i="91"/>
  <c r="L514" i="91"/>
  <c r="K514" i="91" s="1"/>
  <c r="M514" i="91" s="1"/>
  <c r="I81" i="91"/>
  <c r="H81" i="91" s="1"/>
  <c r="I80" i="91"/>
  <c r="H80" i="91" s="1"/>
  <c r="L513" i="91"/>
  <c r="K513" i="91" s="1"/>
  <c r="M513" i="91" s="1"/>
  <c r="AB102" i="87"/>
  <c r="AC102" i="87" s="1"/>
  <c r="L543" i="91" s="1"/>
  <c r="K543" i="91" s="1"/>
  <c r="H543" i="91"/>
  <c r="H337" i="91"/>
  <c r="M336" i="91"/>
  <c r="M335" i="91"/>
  <c r="L334" i="91"/>
  <c r="K334" i="91" s="1"/>
  <c r="M334" i="91" s="1"/>
  <c r="I37" i="91"/>
  <c r="H37" i="91" s="1"/>
  <c r="M333" i="91"/>
  <c r="Z22" i="89"/>
  <c r="I337" i="91"/>
  <c r="AB106" i="87"/>
  <c r="V21" i="89"/>
  <c r="I82" i="91" l="1"/>
  <c r="L20" i="91"/>
  <c r="K20" i="91" s="1"/>
  <c r="I543" i="91"/>
  <c r="M543" i="91" s="1"/>
  <c r="L337" i="91"/>
  <c r="K337" i="91" s="1"/>
  <c r="M337" i="91" s="1"/>
  <c r="I38" i="91"/>
  <c r="H38" i="91" s="1"/>
  <c r="I20" i="91"/>
  <c r="H20" i="91" s="1"/>
  <c r="M20" i="91" s="1"/>
  <c r="Y27" i="89"/>
  <c r="I331" i="91"/>
  <c r="H82" i="91"/>
  <c r="B2" i="90"/>
  <c r="B3" i="90"/>
  <c r="B4" i="90"/>
  <c r="B7" i="90"/>
  <c r="B8" i="90"/>
  <c r="V16" i="90"/>
  <c r="Y16" i="90"/>
  <c r="V19" i="90"/>
  <c r="Y19" i="90"/>
  <c r="V20" i="90"/>
  <c r="Y20" i="90"/>
  <c r="V21" i="90"/>
  <c r="Y21" i="90"/>
  <c r="B2" i="73"/>
  <c r="B3" i="73"/>
  <c r="B4" i="73"/>
  <c r="B7" i="73"/>
  <c r="B8" i="73"/>
  <c r="AN14" i="73"/>
  <c r="AN15" i="73"/>
  <c r="AN16" i="73"/>
  <c r="AO16" i="73" s="1"/>
  <c r="AN17" i="73"/>
  <c r="AN18" i="73"/>
  <c r="AN19" i="73"/>
  <c r="AN20" i="73"/>
  <c r="AO20" i="73" s="1"/>
  <c r="AN21" i="73"/>
  <c r="AN22" i="73"/>
  <c r="AN23" i="73"/>
  <c r="AN24" i="73"/>
  <c r="AO24" i="73" s="1"/>
  <c r="V25" i="73"/>
  <c r="Y25" i="73"/>
  <c r="AB25" i="73"/>
  <c r="AE25" i="73"/>
  <c r="AF25" i="73" s="1"/>
  <c r="AH25" i="73"/>
  <c r="AK25" i="73"/>
  <c r="AN26" i="73"/>
  <c r="AN27" i="73"/>
  <c r="AN28" i="73"/>
  <c r="AN29" i="73"/>
  <c r="AN30" i="73"/>
  <c r="AO30" i="73" s="1"/>
  <c r="L883" i="91" s="1"/>
  <c r="AN31" i="73"/>
  <c r="AN32" i="73"/>
  <c r="AN33" i="73"/>
  <c r="AN34" i="73"/>
  <c r="AN35" i="73"/>
  <c r="AN36" i="73"/>
  <c r="V37" i="73"/>
  <c r="Y37" i="73"/>
  <c r="Z37" i="73" s="1"/>
  <c r="AB37" i="73"/>
  <c r="AE37" i="73"/>
  <c r="AH37" i="73"/>
  <c r="AK37" i="73"/>
  <c r="V38" i="73"/>
  <c r="Y38" i="73"/>
  <c r="AB38" i="73"/>
  <c r="AE38" i="73"/>
  <c r="AH38" i="73"/>
  <c r="AK38" i="73"/>
  <c r="V39" i="73"/>
  <c r="Y39" i="73"/>
  <c r="AB39" i="73"/>
  <c r="AE39" i="73"/>
  <c r="AF39" i="73" s="1"/>
  <c r="AH39" i="73"/>
  <c r="AK39" i="73"/>
  <c r="V40" i="73"/>
  <c r="Y40" i="73"/>
  <c r="AB40" i="73"/>
  <c r="AE40" i="73"/>
  <c r="AH40" i="73"/>
  <c r="AI40" i="73" s="1"/>
  <c r="L843" i="91" s="1"/>
  <c r="AK40" i="73"/>
  <c r="V41" i="73"/>
  <c r="Y41" i="73"/>
  <c r="AB41" i="73"/>
  <c r="AE41" i="73"/>
  <c r="AH41" i="73"/>
  <c r="AK41" i="73"/>
  <c r="AL41" i="73" s="1"/>
  <c r="V42" i="73"/>
  <c r="Y42" i="73"/>
  <c r="AB42" i="73"/>
  <c r="AE42" i="73"/>
  <c r="AH42" i="73"/>
  <c r="AK42" i="73"/>
  <c r="V43" i="73"/>
  <c r="Y43" i="73"/>
  <c r="AB43" i="73"/>
  <c r="AE43" i="73"/>
  <c r="AH43" i="73"/>
  <c r="AK43" i="73"/>
  <c r="V44" i="73"/>
  <c r="W44" i="73" s="1"/>
  <c r="Y44" i="73"/>
  <c r="AB44" i="73"/>
  <c r="AE44" i="73"/>
  <c r="AH44" i="73"/>
  <c r="AK44" i="73"/>
  <c r="V45" i="73"/>
  <c r="Y45" i="73"/>
  <c r="AB45" i="73"/>
  <c r="AE45" i="73"/>
  <c r="AH45" i="73"/>
  <c r="AK45" i="73"/>
  <c r="V46" i="73"/>
  <c r="Y46" i="73"/>
  <c r="AB46" i="73"/>
  <c r="AE46" i="73"/>
  <c r="AH46" i="73"/>
  <c r="AK46" i="73"/>
  <c r="V47" i="73"/>
  <c r="Y47" i="73"/>
  <c r="AB47" i="73"/>
  <c r="AE47" i="73"/>
  <c r="AH47" i="73"/>
  <c r="AK47" i="73"/>
  <c r="V48" i="73"/>
  <c r="Y48" i="73"/>
  <c r="AB48" i="73"/>
  <c r="AE48" i="73"/>
  <c r="AH48" i="73"/>
  <c r="AI48" i="73" s="1"/>
  <c r="L851" i="91" s="1"/>
  <c r="AK48" i="73"/>
  <c r="B2" i="65"/>
  <c r="B3" i="65"/>
  <c r="B4" i="65"/>
  <c r="B7" i="65"/>
  <c r="B8" i="65"/>
  <c r="B9" i="65"/>
  <c r="V69" i="65"/>
  <c r="V74" i="65"/>
  <c r="V118" i="65"/>
  <c r="V170" i="65"/>
  <c r="V217" i="65"/>
  <c r="V236" i="65"/>
  <c r="V295" i="65"/>
  <c r="V300" i="65"/>
  <c r="V344" i="65"/>
  <c r="V396" i="65"/>
  <c r="V443" i="65"/>
  <c r="V462" i="65"/>
  <c r="V466" i="65"/>
  <c r="V467" i="65"/>
  <c r="V468" i="65"/>
  <c r="V469" i="65"/>
  <c r="V470" i="65"/>
  <c r="V471" i="65"/>
  <c r="V472" i="65"/>
  <c r="V473" i="65"/>
  <c r="W473" i="65" s="1"/>
  <c r="L565" i="91" s="1"/>
  <c r="V474" i="65"/>
  <c r="V475" i="65"/>
  <c r="V476" i="65"/>
  <c r="V477" i="65"/>
  <c r="V478" i="65"/>
  <c r="V479" i="65"/>
  <c r="V480" i="65"/>
  <c r="V481" i="65"/>
  <c r="V482" i="65"/>
  <c r="V483" i="65"/>
  <c r="V485" i="65"/>
  <c r="V486" i="65"/>
  <c r="V487" i="65"/>
  <c r="V488" i="65"/>
  <c r="V489" i="65"/>
  <c r="V490" i="65"/>
  <c r="V491" i="65"/>
  <c r="V492" i="65"/>
  <c r="V493" i="65"/>
  <c r="V494" i="65"/>
  <c r="V495" i="65"/>
  <c r="V496" i="65"/>
  <c r="V497" i="65"/>
  <c r="V498" i="65"/>
  <c r="V499" i="65"/>
  <c r="V500" i="65"/>
  <c r="V501" i="65"/>
  <c r="V502" i="65"/>
  <c r="V503" i="65"/>
  <c r="V504" i="65"/>
  <c r="V505" i="65"/>
  <c r="V506" i="65"/>
  <c r="V507" i="65"/>
  <c r="V508" i="65"/>
  <c r="V509" i="65"/>
  <c r="V510" i="65"/>
  <c r="V511" i="65"/>
  <c r="V512" i="65"/>
  <c r="V513" i="65"/>
  <c r="V484" i="65"/>
  <c r="V514" i="65"/>
  <c r="V515" i="65"/>
  <c r="V516" i="65"/>
  <c r="V517" i="65"/>
  <c r="V518" i="65"/>
  <c r="V519" i="65"/>
  <c r="V520" i="65"/>
  <c r="V522" i="65"/>
  <c r="V523" i="65"/>
  <c r="V524" i="65"/>
  <c r="V525" i="65"/>
  <c r="V527" i="65"/>
  <c r="V528" i="65"/>
  <c r="V529" i="65"/>
  <c r="V530" i="65"/>
  <c r="V531" i="65"/>
  <c r="V532" i="65"/>
  <c r="V533" i="65"/>
  <c r="V534" i="65"/>
  <c r="V535" i="65"/>
  <c r="V536" i="65"/>
  <c r="V537" i="65"/>
  <c r="V538" i="65"/>
  <c r="V539" i="65"/>
  <c r="V540" i="65"/>
  <c r="V541" i="65"/>
  <c r="V542" i="65"/>
  <c r="V543" i="65"/>
  <c r="V544" i="65"/>
  <c r="V545" i="65"/>
  <c r="V546" i="65"/>
  <c r="V547" i="65"/>
  <c r="V548" i="65"/>
  <c r="V549" i="65"/>
  <c r="V550" i="65"/>
  <c r="V551" i="65"/>
  <c r="V552" i="65"/>
  <c r="V553" i="65"/>
  <c r="V554" i="65"/>
  <c r="V555" i="65"/>
  <c r="V556" i="65"/>
  <c r="V557" i="65"/>
  <c r="V558" i="65"/>
  <c r="V559" i="65"/>
  <c r="V560" i="65"/>
  <c r="V561" i="65"/>
  <c r="V562" i="65"/>
  <c r="V563" i="65"/>
  <c r="V564" i="65"/>
  <c r="V565" i="65"/>
  <c r="V566" i="65"/>
  <c r="V567" i="65"/>
  <c r="V568" i="65"/>
  <c r="V569" i="65"/>
  <c r="V571" i="65"/>
  <c r="V572" i="65"/>
  <c r="V573" i="65"/>
  <c r="V574" i="65"/>
  <c r="V575" i="65"/>
  <c r="V576" i="65"/>
  <c r="V577" i="65"/>
  <c r="V578" i="65"/>
  <c r="V579" i="65"/>
  <c r="V580" i="65"/>
  <c r="V581" i="65"/>
  <c r="V582" i="65"/>
  <c r="V583" i="65"/>
  <c r="V584" i="65"/>
  <c r="V585" i="65"/>
  <c r="V586" i="65"/>
  <c r="V587" i="65"/>
  <c r="V588" i="65"/>
  <c r="V589" i="65"/>
  <c r="V590" i="65"/>
  <c r="V591" i="65"/>
  <c r="V592" i="65"/>
  <c r="V593" i="65"/>
  <c r="V594" i="65"/>
  <c r="V595" i="65"/>
  <c r="V596" i="65"/>
  <c r="V597" i="65"/>
  <c r="V598" i="65"/>
  <c r="V599" i="65"/>
  <c r="V600" i="65"/>
  <c r="V601" i="65"/>
  <c r="W601" i="65" s="1"/>
  <c r="L693" i="91" s="1"/>
  <c r="V602" i="65"/>
  <c r="V603" i="65"/>
  <c r="V604" i="65"/>
  <c r="V605" i="65"/>
  <c r="V606" i="65"/>
  <c r="V607" i="65"/>
  <c r="V608" i="65"/>
  <c r="V609" i="65"/>
  <c r="V610" i="65"/>
  <c r="V611" i="65"/>
  <c r="V612" i="65"/>
  <c r="V613" i="65"/>
  <c r="V614" i="65"/>
  <c r="V615" i="65"/>
  <c r="V616" i="65"/>
  <c r="V617" i="65"/>
  <c r="V618" i="65"/>
  <c r="V619" i="65"/>
  <c r="V620" i="65"/>
  <c r="V621" i="65"/>
  <c r="V623" i="65"/>
  <c r="W623" i="65" s="1"/>
  <c r="L715" i="91" s="1"/>
  <c r="V624" i="65"/>
  <c r="V625" i="65"/>
  <c r="V626" i="65"/>
  <c r="V627" i="65"/>
  <c r="V628" i="65"/>
  <c r="V629" i="65"/>
  <c r="V630" i="65"/>
  <c r="V631" i="65"/>
  <c r="V632" i="65"/>
  <c r="V633" i="65"/>
  <c r="V634" i="65"/>
  <c r="V635" i="65"/>
  <c r="V636" i="65"/>
  <c r="V637" i="65"/>
  <c r="V638" i="65"/>
  <c r="V639" i="65"/>
  <c r="W639" i="65" s="1"/>
  <c r="L731" i="91" s="1"/>
  <c r="V640" i="65"/>
  <c r="V641" i="65"/>
  <c r="V642" i="65"/>
  <c r="V643" i="65"/>
  <c r="V644" i="65"/>
  <c r="V645" i="65"/>
  <c r="V646" i="65"/>
  <c r="V647" i="65"/>
  <c r="V648" i="65"/>
  <c r="V649" i="65"/>
  <c r="V650" i="65"/>
  <c r="V651" i="65"/>
  <c r="V652" i="65"/>
  <c r="V653" i="65"/>
  <c r="V654" i="65"/>
  <c r="V655" i="65"/>
  <c r="V656" i="65"/>
  <c r="V657" i="65"/>
  <c r="V658" i="65"/>
  <c r="V659" i="65"/>
  <c r="V660" i="65"/>
  <c r="V661" i="65"/>
  <c r="V662" i="65"/>
  <c r="V663" i="65"/>
  <c r="V664" i="65"/>
  <c r="V665" i="65"/>
  <c r="V666" i="65"/>
  <c r="V667" i="65"/>
  <c r="V668" i="65"/>
  <c r="V670" i="65"/>
  <c r="V671" i="65"/>
  <c r="W671" i="65" s="1"/>
  <c r="L763" i="91" s="1"/>
  <c r="V672" i="65"/>
  <c r="V673" i="65"/>
  <c r="V674" i="65"/>
  <c r="V675" i="65"/>
  <c r="V676" i="65"/>
  <c r="V677" i="65"/>
  <c r="V678" i="65"/>
  <c r="V679" i="65"/>
  <c r="V680" i="65"/>
  <c r="V681" i="65"/>
  <c r="V682" i="65"/>
  <c r="V683" i="65"/>
  <c r="V684" i="65"/>
  <c r="V685" i="65"/>
  <c r="V686" i="65"/>
  <c r="V687" i="65"/>
  <c r="W687" i="65" s="1"/>
  <c r="L779" i="91" s="1"/>
  <c r="V689" i="65"/>
  <c r="B2" i="87"/>
  <c r="B3" i="87"/>
  <c r="B4" i="87"/>
  <c r="B7" i="87"/>
  <c r="B8" i="87"/>
  <c r="V42" i="87"/>
  <c r="Y42" i="87"/>
  <c r="Z42" i="87" s="1"/>
  <c r="V72" i="87"/>
  <c r="Y72" i="87"/>
  <c r="Z72" i="87" s="1"/>
  <c r="V74" i="87"/>
  <c r="Y74" i="87"/>
  <c r="V75" i="87"/>
  <c r="Y75" i="87"/>
  <c r="Z75" i="87" s="1"/>
  <c r="V76" i="87"/>
  <c r="Y76" i="87"/>
  <c r="Z76" i="87" s="1"/>
  <c r="V77" i="87"/>
  <c r="Y77" i="87"/>
  <c r="Z77" i="87" s="1"/>
  <c r="V78" i="87"/>
  <c r="Y78" i="87"/>
  <c r="Z78" i="87" s="1"/>
  <c r="V79" i="87"/>
  <c r="Y79" i="87"/>
  <c r="Z79" i="87" s="1"/>
  <c r="V80" i="87"/>
  <c r="Y80" i="87"/>
  <c r="Z80" i="87" s="1"/>
  <c r="V81" i="87"/>
  <c r="Y81" i="87"/>
  <c r="Z81" i="87" s="1"/>
  <c r="V82" i="87"/>
  <c r="Y82" i="87"/>
  <c r="V83" i="87"/>
  <c r="Y83" i="87"/>
  <c r="Z83" i="87" s="1"/>
  <c r="V84" i="87"/>
  <c r="Y84" i="87"/>
  <c r="Z84" i="87" s="1"/>
  <c r="V85" i="87"/>
  <c r="Y85" i="87"/>
  <c r="Z85" i="87" s="1"/>
  <c r="V86" i="87"/>
  <c r="Y86" i="87"/>
  <c r="Z86" i="87" s="1"/>
  <c r="V87" i="87"/>
  <c r="Y87" i="87"/>
  <c r="Z87" i="87" s="1"/>
  <c r="V88" i="87"/>
  <c r="Y88" i="87"/>
  <c r="Z88" i="87" s="1"/>
  <c r="V89" i="87"/>
  <c r="Y89" i="87"/>
  <c r="Z89" i="87" s="1"/>
  <c r="V90" i="87"/>
  <c r="Y90" i="87"/>
  <c r="Z90" i="87" s="1"/>
  <c r="V91" i="87"/>
  <c r="Y91" i="87"/>
  <c r="Z91" i="87" s="1"/>
  <c r="V92" i="87"/>
  <c r="Y92" i="87"/>
  <c r="Z92" i="87" s="1"/>
  <c r="V93" i="87"/>
  <c r="Y93" i="87"/>
  <c r="Z93" i="87" s="1"/>
  <c r="V94" i="87"/>
  <c r="Y94" i="87"/>
  <c r="Z94" i="87" s="1"/>
  <c r="V95" i="87"/>
  <c r="Y95" i="87"/>
  <c r="Z95" i="87" s="1"/>
  <c r="V96" i="87"/>
  <c r="Y96" i="87"/>
  <c r="Z96" i="87" s="1"/>
  <c r="V97" i="87"/>
  <c r="Y97" i="87"/>
  <c r="Z97" i="87" s="1"/>
  <c r="V98" i="87"/>
  <c r="Y98" i="87"/>
  <c r="Z98" i="87" s="1"/>
  <c r="V99" i="87"/>
  <c r="Y99" i="87"/>
  <c r="Z99" i="87" s="1"/>
  <c r="V100" i="87"/>
  <c r="Y100" i="87"/>
  <c r="Z100" i="87" s="1"/>
  <c r="V101" i="87"/>
  <c r="Y101" i="87"/>
  <c r="Z101" i="87" s="1"/>
  <c r="B2" i="86"/>
  <c r="B3" i="86"/>
  <c r="B4" i="86"/>
  <c r="B7" i="86"/>
  <c r="B8" i="86"/>
  <c r="V16" i="86"/>
  <c r="Y16" i="86"/>
  <c r="Z16" i="86" s="1"/>
  <c r="AB16" i="86"/>
  <c r="AE16" i="86"/>
  <c r="AF16" i="86" s="1"/>
  <c r="AH16" i="86"/>
  <c r="AK16" i="86"/>
  <c r="AL16" i="86" s="1"/>
  <c r="AN16" i="86"/>
  <c r="B2" i="72"/>
  <c r="B3" i="72"/>
  <c r="B4" i="72"/>
  <c r="B7" i="72"/>
  <c r="B8" i="72"/>
  <c r="AH14" i="72"/>
  <c r="AH15" i="72"/>
  <c r="AI15" i="72" s="1"/>
  <c r="AH16" i="72"/>
  <c r="AH17" i="72"/>
  <c r="AI17" i="72" s="1"/>
  <c r="AH18" i="72"/>
  <c r="AH19" i="72"/>
  <c r="AH20" i="72"/>
  <c r="AH21" i="72"/>
  <c r="AI21" i="72" s="1"/>
  <c r="AH22" i="72"/>
  <c r="AH23" i="72"/>
  <c r="AH24" i="72"/>
  <c r="V25" i="72"/>
  <c r="W25" i="72" s="1"/>
  <c r="Y25" i="72"/>
  <c r="AB25" i="72"/>
  <c r="AC25" i="72" s="1"/>
  <c r="AE25" i="72"/>
  <c r="AH26" i="72"/>
  <c r="AH27" i="72"/>
  <c r="AI27" i="72" s="1"/>
  <c r="AH28" i="72"/>
  <c r="AI28" i="72" s="1"/>
  <c r="AH29" i="72"/>
  <c r="AI29" i="72" s="1"/>
  <c r="AH30" i="72"/>
  <c r="AI30" i="72" s="1"/>
  <c r="AH31" i="72"/>
  <c r="AI31" i="72" s="1"/>
  <c r="AH32" i="72"/>
  <c r="AI32" i="72" s="1"/>
  <c r="AH33" i="72"/>
  <c r="AI33" i="72" s="1"/>
  <c r="AH34" i="72"/>
  <c r="AI34" i="72" s="1"/>
  <c r="AH35" i="72"/>
  <c r="AI35" i="72" s="1"/>
  <c r="AH36" i="72"/>
  <c r="AI36" i="72" s="1"/>
  <c r="V37" i="72"/>
  <c r="W37" i="72" s="1"/>
  <c r="Y37" i="72"/>
  <c r="AB37" i="72"/>
  <c r="AC37" i="72" s="1"/>
  <c r="AE37" i="72"/>
  <c r="V38" i="72"/>
  <c r="Y38" i="72"/>
  <c r="AB38" i="72"/>
  <c r="AE38" i="72"/>
  <c r="V39" i="72"/>
  <c r="W39" i="72" s="1"/>
  <c r="Y39" i="72"/>
  <c r="AB39" i="72"/>
  <c r="AC39" i="72" s="1"/>
  <c r="AE39" i="72"/>
  <c r="V40" i="72"/>
  <c r="Y40" i="72"/>
  <c r="Z40" i="72" s="1"/>
  <c r="AB40" i="72"/>
  <c r="AE40" i="72"/>
  <c r="V41" i="72"/>
  <c r="W41" i="72" s="1"/>
  <c r="Y41" i="72"/>
  <c r="AB41" i="72"/>
  <c r="AC41" i="72" s="1"/>
  <c r="AE41" i="72"/>
  <c r="V42" i="72"/>
  <c r="Y42" i="72"/>
  <c r="AB42" i="72"/>
  <c r="AE42" i="72"/>
  <c r="V43" i="72"/>
  <c r="Y43" i="72"/>
  <c r="AB43" i="72"/>
  <c r="AE43" i="72"/>
  <c r="V44" i="72"/>
  <c r="Y44" i="72"/>
  <c r="Z44" i="72" s="1"/>
  <c r="AB44" i="72"/>
  <c r="AE44" i="72"/>
  <c r="V45" i="72"/>
  <c r="Y45" i="72"/>
  <c r="AB45" i="72"/>
  <c r="AE45" i="72"/>
  <c r="V46" i="72"/>
  <c r="Y46" i="72"/>
  <c r="AB46" i="72"/>
  <c r="AE46" i="72"/>
  <c r="V47" i="72"/>
  <c r="W47" i="72" s="1"/>
  <c r="Y47" i="72"/>
  <c r="AB47" i="72"/>
  <c r="AC47" i="72" s="1"/>
  <c r="AE47" i="72"/>
  <c r="V48" i="72"/>
  <c r="Y48" i="72"/>
  <c r="Z48" i="72" s="1"/>
  <c r="AB48" i="72"/>
  <c r="AE48" i="72"/>
  <c r="B2" i="89"/>
  <c r="B3" i="89"/>
  <c r="B4" i="89"/>
  <c r="B7" i="89"/>
  <c r="B8" i="89"/>
  <c r="AQ14" i="89"/>
  <c r="AQ15" i="89"/>
  <c r="AR15" i="89" s="1"/>
  <c r="V16" i="89"/>
  <c r="AB16" i="89"/>
  <c r="AE16" i="89"/>
  <c r="AF16" i="89" s="1"/>
  <c r="AH16" i="89"/>
  <c r="AI16" i="89" s="1"/>
  <c r="AK16" i="89"/>
  <c r="AN16" i="89"/>
  <c r="AO16" i="89" s="1"/>
  <c r="AQ17" i="89"/>
  <c r="AQ18" i="89"/>
  <c r="AR18" i="89" s="1"/>
  <c r="L367" i="91" s="1"/>
  <c r="V19" i="89"/>
  <c r="AB19" i="89"/>
  <c r="AC19" i="89" s="1"/>
  <c r="AE19" i="89"/>
  <c r="AF19" i="89" s="1"/>
  <c r="AH19" i="89"/>
  <c r="AI19" i="89" s="1"/>
  <c r="AK19" i="89"/>
  <c r="AL19" i="89" s="1"/>
  <c r="AN19" i="89"/>
  <c r="V20" i="89"/>
  <c r="AB20" i="89"/>
  <c r="AE20" i="89"/>
  <c r="AH20" i="89"/>
  <c r="AI20" i="89" s="1"/>
  <c r="AK20" i="89"/>
  <c r="AL20" i="89" s="1"/>
  <c r="AN20" i="89"/>
  <c r="AO20" i="89" s="1"/>
  <c r="W21" i="89"/>
  <c r="AB21" i="89"/>
  <c r="AE21" i="89"/>
  <c r="AH21" i="89"/>
  <c r="AK21" i="89"/>
  <c r="AN21" i="89"/>
  <c r="AQ23" i="89"/>
  <c r="AR23" i="89" s="1"/>
  <c r="Z19" i="90" l="1"/>
  <c r="I909" i="91"/>
  <c r="Z21" i="90"/>
  <c r="I911" i="91"/>
  <c r="Z16" i="90"/>
  <c r="H912" i="91" s="1"/>
  <c r="I908" i="91"/>
  <c r="Z20" i="90"/>
  <c r="I910" i="91"/>
  <c r="W19" i="90"/>
  <c r="I904" i="91"/>
  <c r="W21" i="90"/>
  <c r="I906" i="91"/>
  <c r="W20" i="90"/>
  <c r="I905" i="91"/>
  <c r="W16" i="90"/>
  <c r="I903" i="91"/>
  <c r="AL37" i="73"/>
  <c r="I854" i="91"/>
  <c r="AL48" i="73"/>
  <c r="I865" i="91"/>
  <c r="AL47" i="73"/>
  <c r="I864" i="91"/>
  <c r="AL46" i="73"/>
  <c r="I863" i="91"/>
  <c r="AL45" i="73"/>
  <c r="I862" i="91"/>
  <c r="AL44" i="73"/>
  <c r="I861" i="91"/>
  <c r="AL43" i="73"/>
  <c r="I860" i="91"/>
  <c r="AL42" i="73"/>
  <c r="I859" i="91"/>
  <c r="I308" i="91"/>
  <c r="H308" i="91" s="1"/>
  <c r="L858" i="91"/>
  <c r="K858" i="91" s="1"/>
  <c r="I858" i="91"/>
  <c r="AL40" i="73"/>
  <c r="I857" i="91"/>
  <c r="AL39" i="73"/>
  <c r="I856" i="91"/>
  <c r="AL38" i="73"/>
  <c r="I855" i="91"/>
  <c r="AL25" i="73"/>
  <c r="I853" i="91"/>
  <c r="AI37" i="73"/>
  <c r="L840" i="91" s="1"/>
  <c r="K840" i="91" s="1"/>
  <c r="I840" i="91"/>
  <c r="I851" i="91"/>
  <c r="K851" i="91"/>
  <c r="AI47" i="73"/>
  <c r="L850" i="91" s="1"/>
  <c r="K850" i="91" s="1"/>
  <c r="I850" i="91"/>
  <c r="AI46" i="73"/>
  <c r="L849" i="91" s="1"/>
  <c r="K849" i="91" s="1"/>
  <c r="M849" i="91" s="1"/>
  <c r="I849" i="91"/>
  <c r="AI45" i="73"/>
  <c r="L848" i="91" s="1"/>
  <c r="K848" i="91" s="1"/>
  <c r="I848" i="91"/>
  <c r="AI44" i="73"/>
  <c r="L847" i="91" s="1"/>
  <c r="K847" i="91" s="1"/>
  <c r="M847" i="91" s="1"/>
  <c r="I847" i="91"/>
  <c r="AI43" i="73"/>
  <c r="L846" i="91" s="1"/>
  <c r="K846" i="91" s="1"/>
  <c r="I846" i="91"/>
  <c r="AI42" i="73"/>
  <c r="L845" i="91" s="1"/>
  <c r="K845" i="91" s="1"/>
  <c r="I845" i="91"/>
  <c r="AI41" i="73"/>
  <c r="L844" i="91" s="1"/>
  <c r="K844" i="91" s="1"/>
  <c r="I844" i="91"/>
  <c r="I843" i="91"/>
  <c r="K843" i="91"/>
  <c r="AI39" i="73"/>
  <c r="L842" i="91" s="1"/>
  <c r="K842" i="91" s="1"/>
  <c r="I842" i="91"/>
  <c r="AI25" i="73"/>
  <c r="I839" i="91"/>
  <c r="AI38" i="73"/>
  <c r="L841" i="91" s="1"/>
  <c r="K841" i="91" s="1"/>
  <c r="M841" i="91" s="1"/>
  <c r="I841" i="91"/>
  <c r="AF37" i="73"/>
  <c r="H838" i="91" s="1"/>
  <c r="I826" i="91"/>
  <c r="AF48" i="73"/>
  <c r="I837" i="91"/>
  <c r="I836" i="91"/>
  <c r="AF47" i="73"/>
  <c r="AF46" i="73"/>
  <c r="I835" i="91"/>
  <c r="AF45" i="73"/>
  <c r="I834" i="91"/>
  <c r="AF44" i="73"/>
  <c r="I833" i="91"/>
  <c r="AF43" i="73"/>
  <c r="I832" i="91"/>
  <c r="AF42" i="73"/>
  <c r="I831" i="91"/>
  <c r="AF41" i="73"/>
  <c r="I830" i="91"/>
  <c r="AF40" i="73"/>
  <c r="I829" i="91"/>
  <c r="I270" i="91"/>
  <c r="H270" i="91" s="1"/>
  <c r="L828" i="91"/>
  <c r="K828" i="91" s="1"/>
  <c r="I828" i="91"/>
  <c r="I256" i="91"/>
  <c r="H256" i="91" s="1"/>
  <c r="L825" i="91"/>
  <c r="K825" i="91" s="1"/>
  <c r="I825" i="91"/>
  <c r="AF38" i="73"/>
  <c r="I827" i="91"/>
  <c r="AC37" i="73"/>
  <c r="L812" i="91" s="1"/>
  <c r="K812" i="91" s="1"/>
  <c r="I812" i="91"/>
  <c r="AC48" i="73"/>
  <c r="L823" i="91" s="1"/>
  <c r="K823" i="91" s="1"/>
  <c r="I823" i="91"/>
  <c r="AC47" i="73"/>
  <c r="L822" i="91" s="1"/>
  <c r="K822" i="91" s="1"/>
  <c r="I822" i="91"/>
  <c r="I821" i="91"/>
  <c r="AC46" i="73"/>
  <c r="L821" i="91" s="1"/>
  <c r="K821" i="91" s="1"/>
  <c r="M821" i="91" s="1"/>
  <c r="AC45" i="73"/>
  <c r="L820" i="91" s="1"/>
  <c r="K820" i="91" s="1"/>
  <c r="I820" i="91"/>
  <c r="AC44" i="73"/>
  <c r="L819" i="91" s="1"/>
  <c r="K819" i="91" s="1"/>
  <c r="I819" i="91"/>
  <c r="AC43" i="73"/>
  <c r="L818" i="91" s="1"/>
  <c r="K818" i="91" s="1"/>
  <c r="I818" i="91"/>
  <c r="AC42" i="73"/>
  <c r="L817" i="91" s="1"/>
  <c r="K817" i="91" s="1"/>
  <c r="I817" i="91"/>
  <c r="AC41" i="73"/>
  <c r="L816" i="91" s="1"/>
  <c r="K816" i="91" s="1"/>
  <c r="I816" i="91"/>
  <c r="AC40" i="73"/>
  <c r="L815" i="91" s="1"/>
  <c r="K815" i="91" s="1"/>
  <c r="I815" i="91"/>
  <c r="AC39" i="73"/>
  <c r="L814" i="91" s="1"/>
  <c r="K814" i="91" s="1"/>
  <c r="M814" i="91" s="1"/>
  <c r="I814" i="91"/>
  <c r="I813" i="91"/>
  <c r="AC38" i="73"/>
  <c r="L813" i="91" s="1"/>
  <c r="K813" i="91" s="1"/>
  <c r="AC25" i="73"/>
  <c r="I811" i="91"/>
  <c r="L798" i="91"/>
  <c r="K798" i="91" s="1"/>
  <c r="I232" i="91"/>
  <c r="H232" i="91" s="1"/>
  <c r="I798" i="91"/>
  <c r="Z48" i="73"/>
  <c r="I809" i="91"/>
  <c r="Z47" i="73"/>
  <c r="I808" i="91"/>
  <c r="Z46" i="73"/>
  <c r="I807" i="91"/>
  <c r="I806" i="91"/>
  <c r="Z45" i="73"/>
  <c r="Z44" i="73"/>
  <c r="I805" i="91"/>
  <c r="Z43" i="73"/>
  <c r="I804" i="91"/>
  <c r="Z42" i="73"/>
  <c r="I803" i="91"/>
  <c r="Z41" i="73"/>
  <c r="I802" i="91"/>
  <c r="Z40" i="73"/>
  <c r="I801" i="91"/>
  <c r="Z39" i="73"/>
  <c r="I800" i="91"/>
  <c r="I797" i="91"/>
  <c r="Z38" i="73"/>
  <c r="I799" i="91"/>
  <c r="Z25" i="73"/>
  <c r="H810" i="91" s="1"/>
  <c r="AO36" i="73"/>
  <c r="L889" i="91" s="1"/>
  <c r="K889" i="91" s="1"/>
  <c r="I889" i="91"/>
  <c r="AO35" i="73"/>
  <c r="L888" i="91" s="1"/>
  <c r="K888" i="91" s="1"/>
  <c r="I888" i="91"/>
  <c r="AO34" i="73"/>
  <c r="L887" i="91" s="1"/>
  <c r="K887" i="91" s="1"/>
  <c r="I887" i="91"/>
  <c r="AO33" i="73"/>
  <c r="L886" i="91" s="1"/>
  <c r="K886" i="91" s="1"/>
  <c r="I886" i="91"/>
  <c r="AO32" i="73"/>
  <c r="L885" i="91" s="1"/>
  <c r="K885" i="91" s="1"/>
  <c r="I885" i="91"/>
  <c r="AO31" i="73"/>
  <c r="L884" i="91" s="1"/>
  <c r="K884" i="91" s="1"/>
  <c r="I884" i="91"/>
  <c r="K883" i="91"/>
  <c r="I883" i="91"/>
  <c r="AO29" i="73"/>
  <c r="L882" i="91" s="1"/>
  <c r="K882" i="91" s="1"/>
  <c r="I882" i="91"/>
  <c r="AO28" i="73"/>
  <c r="L881" i="91" s="1"/>
  <c r="K881" i="91" s="1"/>
  <c r="I881" i="91"/>
  <c r="AO27" i="73"/>
  <c r="L880" i="91" s="1"/>
  <c r="K880" i="91" s="1"/>
  <c r="I880" i="91"/>
  <c r="W37" i="73"/>
  <c r="I784" i="91"/>
  <c r="AO26" i="73"/>
  <c r="I879" i="91"/>
  <c r="L877" i="91"/>
  <c r="K877" i="91" s="1"/>
  <c r="W48" i="73"/>
  <c r="I795" i="91"/>
  <c r="I877" i="91"/>
  <c r="H901" i="91"/>
  <c r="W47" i="73"/>
  <c r="I794" i="91"/>
  <c r="AO23" i="73"/>
  <c r="I876" i="91"/>
  <c r="I875" i="91"/>
  <c r="W46" i="73"/>
  <c r="I793" i="91"/>
  <c r="AO22" i="73"/>
  <c r="AN46" i="73" s="1"/>
  <c r="AO46" i="73" s="1"/>
  <c r="L899" i="91" s="1"/>
  <c r="W45" i="73"/>
  <c r="I792" i="91"/>
  <c r="AO21" i="73"/>
  <c r="I874" i="91"/>
  <c r="L873" i="91"/>
  <c r="K873" i="91" s="1"/>
  <c r="I203" i="91"/>
  <c r="L791" i="91"/>
  <c r="K791" i="91" s="1"/>
  <c r="I873" i="91"/>
  <c r="I791" i="91"/>
  <c r="H203" i="91"/>
  <c r="W43" i="73"/>
  <c r="I790" i="91"/>
  <c r="AO19" i="73"/>
  <c r="I872" i="91"/>
  <c r="I871" i="91"/>
  <c r="W42" i="73"/>
  <c r="I789" i="91"/>
  <c r="AO18" i="73"/>
  <c r="W41" i="73"/>
  <c r="I788" i="91"/>
  <c r="AO17" i="73"/>
  <c r="I870" i="91"/>
  <c r="L869" i="91"/>
  <c r="K869" i="91" s="1"/>
  <c r="I869" i="91"/>
  <c r="W40" i="73"/>
  <c r="I787" i="91"/>
  <c r="W39" i="73"/>
  <c r="I786" i="91"/>
  <c r="AO15" i="73"/>
  <c r="I868" i="91"/>
  <c r="W38" i="73"/>
  <c r="I785" i="91"/>
  <c r="I867" i="91"/>
  <c r="W25" i="73"/>
  <c r="I783" i="91"/>
  <c r="AO14" i="73"/>
  <c r="W462" i="65"/>
  <c r="L556" i="91" s="1"/>
  <c r="K556" i="91" s="1"/>
  <c r="I556" i="91"/>
  <c r="W443" i="65"/>
  <c r="L555" i="91" s="1"/>
  <c r="K555" i="91" s="1"/>
  <c r="I555" i="91"/>
  <c r="W396" i="65"/>
  <c r="L554" i="91" s="1"/>
  <c r="K554" i="91" s="1"/>
  <c r="I554" i="91"/>
  <c r="W344" i="65"/>
  <c r="L553" i="91" s="1"/>
  <c r="K553" i="91" s="1"/>
  <c r="I553" i="91"/>
  <c r="W300" i="65"/>
  <c r="L552" i="91" s="1"/>
  <c r="K552" i="91" s="1"/>
  <c r="I552" i="91"/>
  <c r="W295" i="65"/>
  <c r="I551" i="91"/>
  <c r="W689" i="65"/>
  <c r="L781" i="91" s="1"/>
  <c r="K781" i="91" s="1"/>
  <c r="I781" i="91"/>
  <c r="K779" i="91"/>
  <c r="I779" i="91"/>
  <c r="W686" i="65"/>
  <c r="L778" i="91" s="1"/>
  <c r="K778" i="91" s="1"/>
  <c r="I778" i="91"/>
  <c r="W685" i="65"/>
  <c r="L777" i="91" s="1"/>
  <c r="K777" i="91" s="1"/>
  <c r="M777" i="91" s="1"/>
  <c r="I777" i="91"/>
  <c r="W684" i="65"/>
  <c r="L776" i="91" s="1"/>
  <c r="K776" i="91" s="1"/>
  <c r="M776" i="91" s="1"/>
  <c r="I776" i="91"/>
  <c r="W683" i="65"/>
  <c r="L775" i="91" s="1"/>
  <c r="K775" i="91" s="1"/>
  <c r="M775" i="91" s="1"/>
  <c r="I775" i="91"/>
  <c r="W682" i="65"/>
  <c r="L774" i="91" s="1"/>
  <c r="K774" i="91" s="1"/>
  <c r="I774" i="91"/>
  <c r="W681" i="65"/>
  <c r="L773" i="91" s="1"/>
  <c r="K773" i="91" s="1"/>
  <c r="M773" i="91" s="1"/>
  <c r="I773" i="91"/>
  <c r="W680" i="65"/>
  <c r="L772" i="91" s="1"/>
  <c r="K772" i="91" s="1"/>
  <c r="I772" i="91"/>
  <c r="W679" i="65"/>
  <c r="L771" i="91" s="1"/>
  <c r="K771" i="91" s="1"/>
  <c r="I771" i="91"/>
  <c r="W678" i="65"/>
  <c r="L770" i="91" s="1"/>
  <c r="K770" i="91" s="1"/>
  <c r="I770" i="91"/>
  <c r="W677" i="65"/>
  <c r="L769" i="91" s="1"/>
  <c r="K769" i="91" s="1"/>
  <c r="I769" i="91"/>
  <c r="W676" i="65"/>
  <c r="L768" i="91" s="1"/>
  <c r="K768" i="91" s="1"/>
  <c r="I768" i="91"/>
  <c r="W675" i="65"/>
  <c r="L767" i="91" s="1"/>
  <c r="K767" i="91" s="1"/>
  <c r="M767" i="91" s="1"/>
  <c r="I767" i="91"/>
  <c r="W674" i="65"/>
  <c r="L766" i="91" s="1"/>
  <c r="K766" i="91" s="1"/>
  <c r="M766" i="91" s="1"/>
  <c r="I766" i="91"/>
  <c r="W673" i="65"/>
  <c r="L765" i="91" s="1"/>
  <c r="K765" i="91" s="1"/>
  <c r="M765" i="91" s="1"/>
  <c r="I765" i="91"/>
  <c r="W672" i="65"/>
  <c r="L764" i="91" s="1"/>
  <c r="K764" i="91" s="1"/>
  <c r="I764" i="91"/>
  <c r="K763" i="91"/>
  <c r="I763" i="91"/>
  <c r="W670" i="65"/>
  <c r="L762" i="91" s="1"/>
  <c r="K762" i="91" s="1"/>
  <c r="I762" i="91"/>
  <c r="W236" i="65"/>
  <c r="I549" i="91"/>
  <c r="W668" i="65"/>
  <c r="L760" i="91" s="1"/>
  <c r="K760" i="91" s="1"/>
  <c r="I760" i="91"/>
  <c r="W667" i="65"/>
  <c r="L759" i="91" s="1"/>
  <c r="K759" i="91" s="1"/>
  <c r="I759" i="91"/>
  <c r="W666" i="65"/>
  <c r="L758" i="91" s="1"/>
  <c r="K758" i="91" s="1"/>
  <c r="I758" i="91"/>
  <c r="W665" i="65"/>
  <c r="L757" i="91" s="1"/>
  <c r="K757" i="91" s="1"/>
  <c r="I757" i="91"/>
  <c r="W664" i="65"/>
  <c r="L756" i="91" s="1"/>
  <c r="K756" i="91" s="1"/>
  <c r="M756" i="91" s="1"/>
  <c r="I756" i="91"/>
  <c r="W663" i="65"/>
  <c r="L755" i="91" s="1"/>
  <c r="K755" i="91" s="1"/>
  <c r="I755" i="91"/>
  <c r="W662" i="65"/>
  <c r="L754" i="91" s="1"/>
  <c r="K754" i="91" s="1"/>
  <c r="I754" i="91"/>
  <c r="W661" i="65"/>
  <c r="L753" i="91" s="1"/>
  <c r="K753" i="91" s="1"/>
  <c r="I753" i="91"/>
  <c r="W660" i="65"/>
  <c r="L752" i="91" s="1"/>
  <c r="K752" i="91" s="1"/>
  <c r="I752" i="91"/>
  <c r="W659" i="65"/>
  <c r="L751" i="91" s="1"/>
  <c r="K751" i="91" s="1"/>
  <c r="I751" i="91"/>
  <c r="W658" i="65"/>
  <c r="L750" i="91" s="1"/>
  <c r="K750" i="91" s="1"/>
  <c r="I750" i="91"/>
  <c r="W657" i="65"/>
  <c r="L749" i="91" s="1"/>
  <c r="K749" i="91" s="1"/>
  <c r="I749" i="91"/>
  <c r="W656" i="65"/>
  <c r="L748" i="91" s="1"/>
  <c r="K748" i="91" s="1"/>
  <c r="I748" i="91"/>
  <c r="I747" i="91"/>
  <c r="W655" i="65"/>
  <c r="L747" i="91" s="1"/>
  <c r="K747" i="91" s="1"/>
  <c r="W654" i="65"/>
  <c r="L746" i="91" s="1"/>
  <c r="K746" i="91" s="1"/>
  <c r="I746" i="91"/>
  <c r="W653" i="65"/>
  <c r="L745" i="91" s="1"/>
  <c r="K745" i="91" s="1"/>
  <c r="I745" i="91"/>
  <c r="W652" i="65"/>
  <c r="L744" i="91" s="1"/>
  <c r="K744" i="91" s="1"/>
  <c r="I744" i="91"/>
  <c r="W651" i="65"/>
  <c r="L743" i="91" s="1"/>
  <c r="K743" i="91" s="1"/>
  <c r="I743" i="91"/>
  <c r="W650" i="65"/>
  <c r="L742" i="91" s="1"/>
  <c r="K742" i="91" s="1"/>
  <c r="M742" i="91" s="1"/>
  <c r="I742" i="91"/>
  <c r="W649" i="65"/>
  <c r="L741" i="91" s="1"/>
  <c r="K741" i="91" s="1"/>
  <c r="I741" i="91"/>
  <c r="W648" i="65"/>
  <c r="L740" i="91" s="1"/>
  <c r="K740" i="91" s="1"/>
  <c r="I740" i="91"/>
  <c r="W647" i="65"/>
  <c r="L739" i="91" s="1"/>
  <c r="K739" i="91" s="1"/>
  <c r="I739" i="91"/>
  <c r="W646" i="65"/>
  <c r="L738" i="91" s="1"/>
  <c r="K738" i="91" s="1"/>
  <c r="I738" i="91"/>
  <c r="W645" i="65"/>
  <c r="L737" i="91" s="1"/>
  <c r="K737" i="91" s="1"/>
  <c r="I737" i="91"/>
  <c r="W644" i="65"/>
  <c r="L736" i="91" s="1"/>
  <c r="K736" i="91" s="1"/>
  <c r="I736" i="91"/>
  <c r="W643" i="65"/>
  <c r="L735" i="91" s="1"/>
  <c r="K735" i="91" s="1"/>
  <c r="I735" i="91"/>
  <c r="W642" i="65"/>
  <c r="L734" i="91" s="1"/>
  <c r="K734" i="91" s="1"/>
  <c r="I734" i="91"/>
  <c r="W641" i="65"/>
  <c r="L733" i="91" s="1"/>
  <c r="K733" i="91" s="1"/>
  <c r="I733" i="91"/>
  <c r="W640" i="65"/>
  <c r="L732" i="91" s="1"/>
  <c r="K732" i="91" s="1"/>
  <c r="I732" i="91"/>
  <c r="K731" i="91"/>
  <c r="I731" i="91"/>
  <c r="W638" i="65"/>
  <c r="L730" i="91" s="1"/>
  <c r="K730" i="91" s="1"/>
  <c r="I730" i="91"/>
  <c r="W637" i="65"/>
  <c r="L729" i="91" s="1"/>
  <c r="K729" i="91" s="1"/>
  <c r="I729" i="91"/>
  <c r="W636" i="65"/>
  <c r="L728" i="91" s="1"/>
  <c r="K728" i="91" s="1"/>
  <c r="M728" i="91" s="1"/>
  <c r="I728" i="91"/>
  <c r="W635" i="65"/>
  <c r="L727" i="91" s="1"/>
  <c r="K727" i="91" s="1"/>
  <c r="I727" i="91"/>
  <c r="W634" i="65"/>
  <c r="L726" i="91" s="1"/>
  <c r="K726" i="91" s="1"/>
  <c r="M726" i="91" s="1"/>
  <c r="I726" i="91"/>
  <c r="W633" i="65"/>
  <c r="L725" i="91" s="1"/>
  <c r="K725" i="91" s="1"/>
  <c r="I725" i="91"/>
  <c r="W632" i="65"/>
  <c r="L724" i="91" s="1"/>
  <c r="K724" i="91" s="1"/>
  <c r="M724" i="91" s="1"/>
  <c r="I724" i="91"/>
  <c r="W631" i="65"/>
  <c r="L723" i="91" s="1"/>
  <c r="K723" i="91" s="1"/>
  <c r="I723" i="91"/>
  <c r="W630" i="65"/>
  <c r="L722" i="91" s="1"/>
  <c r="K722" i="91" s="1"/>
  <c r="I722" i="91"/>
  <c r="W629" i="65"/>
  <c r="L721" i="91" s="1"/>
  <c r="K721" i="91" s="1"/>
  <c r="I721" i="91"/>
  <c r="W628" i="65"/>
  <c r="L720" i="91" s="1"/>
  <c r="K720" i="91" s="1"/>
  <c r="I720" i="91"/>
  <c r="W627" i="65"/>
  <c r="L719" i="91" s="1"/>
  <c r="K719" i="91" s="1"/>
  <c r="I719" i="91"/>
  <c r="W626" i="65"/>
  <c r="L718" i="91" s="1"/>
  <c r="K718" i="91" s="1"/>
  <c r="I718" i="91"/>
  <c r="W625" i="65"/>
  <c r="L717" i="91" s="1"/>
  <c r="K717" i="91" s="1"/>
  <c r="I717" i="91"/>
  <c r="W624" i="65"/>
  <c r="L716" i="91" s="1"/>
  <c r="K716" i="91" s="1"/>
  <c r="I716" i="91"/>
  <c r="K715" i="91"/>
  <c r="I715" i="91"/>
  <c r="W217" i="65"/>
  <c r="I548" i="91"/>
  <c r="W621" i="65"/>
  <c r="L713" i="91" s="1"/>
  <c r="K713" i="91" s="1"/>
  <c r="M713" i="91" s="1"/>
  <c r="I713" i="91"/>
  <c r="W620" i="65"/>
  <c r="L712" i="91" s="1"/>
  <c r="K712" i="91" s="1"/>
  <c r="I712" i="91"/>
  <c r="W619" i="65"/>
  <c r="L711" i="91" s="1"/>
  <c r="K711" i="91" s="1"/>
  <c r="M711" i="91" s="1"/>
  <c r="I711" i="91"/>
  <c r="W618" i="65"/>
  <c r="L710" i="91" s="1"/>
  <c r="K710" i="91" s="1"/>
  <c r="I710" i="91"/>
  <c r="W617" i="65"/>
  <c r="L709" i="91" s="1"/>
  <c r="K709" i="91" s="1"/>
  <c r="M709" i="91" s="1"/>
  <c r="I709" i="91"/>
  <c r="W616" i="65"/>
  <c r="L708" i="91" s="1"/>
  <c r="K708" i="91" s="1"/>
  <c r="I708" i="91"/>
  <c r="W615" i="65"/>
  <c r="L707" i="91" s="1"/>
  <c r="K707" i="91" s="1"/>
  <c r="M707" i="91" s="1"/>
  <c r="I707" i="91"/>
  <c r="W614" i="65"/>
  <c r="L706" i="91" s="1"/>
  <c r="K706" i="91" s="1"/>
  <c r="I706" i="91"/>
  <c r="W613" i="65"/>
  <c r="L705" i="91" s="1"/>
  <c r="K705" i="91" s="1"/>
  <c r="M705" i="91" s="1"/>
  <c r="I705" i="91"/>
  <c r="W612" i="65"/>
  <c r="L704" i="91" s="1"/>
  <c r="K704" i="91" s="1"/>
  <c r="I704" i="91"/>
  <c r="W611" i="65"/>
  <c r="L703" i="91" s="1"/>
  <c r="K703" i="91" s="1"/>
  <c r="I703" i="91"/>
  <c r="W610" i="65"/>
  <c r="L702" i="91" s="1"/>
  <c r="K702" i="91" s="1"/>
  <c r="I702" i="91"/>
  <c r="W609" i="65"/>
  <c r="L701" i="91" s="1"/>
  <c r="K701" i="91" s="1"/>
  <c r="M701" i="91" s="1"/>
  <c r="I701" i="91"/>
  <c r="W608" i="65"/>
  <c r="L700" i="91" s="1"/>
  <c r="K700" i="91" s="1"/>
  <c r="I700" i="91"/>
  <c r="W607" i="65"/>
  <c r="L699" i="91" s="1"/>
  <c r="K699" i="91" s="1"/>
  <c r="M699" i="91" s="1"/>
  <c r="I699" i="91"/>
  <c r="W606" i="65"/>
  <c r="L698" i="91" s="1"/>
  <c r="K698" i="91" s="1"/>
  <c r="I698" i="91"/>
  <c r="W605" i="65"/>
  <c r="L697" i="91" s="1"/>
  <c r="K697" i="91" s="1"/>
  <c r="M697" i="91" s="1"/>
  <c r="I697" i="91"/>
  <c r="W604" i="65"/>
  <c r="L696" i="91" s="1"/>
  <c r="K696" i="91" s="1"/>
  <c r="I696" i="91"/>
  <c r="W603" i="65"/>
  <c r="L695" i="91" s="1"/>
  <c r="K695" i="91" s="1"/>
  <c r="M695" i="91" s="1"/>
  <c r="I695" i="91"/>
  <c r="W602" i="65"/>
  <c r="L694" i="91" s="1"/>
  <c r="K694" i="91" s="1"/>
  <c r="I694" i="91"/>
  <c r="K693" i="91"/>
  <c r="I693" i="91"/>
  <c r="W600" i="65"/>
  <c r="L692" i="91" s="1"/>
  <c r="K692" i="91" s="1"/>
  <c r="I692" i="91"/>
  <c r="W599" i="65"/>
  <c r="L691" i="91" s="1"/>
  <c r="K691" i="91" s="1"/>
  <c r="M691" i="91" s="1"/>
  <c r="I691" i="91"/>
  <c r="W598" i="65"/>
  <c r="L690" i="91" s="1"/>
  <c r="K690" i="91" s="1"/>
  <c r="I690" i="91"/>
  <c r="W597" i="65"/>
  <c r="L689" i="91" s="1"/>
  <c r="K689" i="91" s="1"/>
  <c r="M689" i="91" s="1"/>
  <c r="I689" i="91"/>
  <c r="W596" i="65"/>
  <c r="L688" i="91" s="1"/>
  <c r="K688" i="91" s="1"/>
  <c r="I688" i="91"/>
  <c r="W595" i="65"/>
  <c r="L687" i="91" s="1"/>
  <c r="K687" i="91" s="1"/>
  <c r="I687" i="91"/>
  <c r="W594" i="65"/>
  <c r="L686" i="91" s="1"/>
  <c r="K686" i="91" s="1"/>
  <c r="I686" i="91"/>
  <c r="W593" i="65"/>
  <c r="L685" i="91" s="1"/>
  <c r="K685" i="91" s="1"/>
  <c r="M685" i="91" s="1"/>
  <c r="I685" i="91"/>
  <c r="W592" i="65"/>
  <c r="L684" i="91" s="1"/>
  <c r="K684" i="91" s="1"/>
  <c r="I684" i="91"/>
  <c r="W591" i="65"/>
  <c r="L683" i="91" s="1"/>
  <c r="K683" i="91" s="1"/>
  <c r="I683" i="91"/>
  <c r="W590" i="65"/>
  <c r="L682" i="91" s="1"/>
  <c r="K682" i="91" s="1"/>
  <c r="I682" i="91"/>
  <c r="W589" i="65"/>
  <c r="L681" i="91" s="1"/>
  <c r="K681" i="91" s="1"/>
  <c r="M681" i="91" s="1"/>
  <c r="I681" i="91"/>
  <c r="W588" i="65"/>
  <c r="L680" i="91" s="1"/>
  <c r="K680" i="91" s="1"/>
  <c r="I680" i="91"/>
  <c r="W587" i="65"/>
  <c r="L679" i="91" s="1"/>
  <c r="K679" i="91" s="1"/>
  <c r="M679" i="91" s="1"/>
  <c r="I679" i="91"/>
  <c r="W586" i="65"/>
  <c r="L678" i="91" s="1"/>
  <c r="K678" i="91" s="1"/>
  <c r="I678" i="91"/>
  <c r="W585" i="65"/>
  <c r="L677" i="91" s="1"/>
  <c r="K677" i="91" s="1"/>
  <c r="M677" i="91" s="1"/>
  <c r="I677" i="91"/>
  <c r="W584" i="65"/>
  <c r="L676" i="91" s="1"/>
  <c r="K676" i="91" s="1"/>
  <c r="I676" i="91"/>
  <c r="W583" i="65"/>
  <c r="L675" i="91" s="1"/>
  <c r="K675" i="91" s="1"/>
  <c r="M675" i="91" s="1"/>
  <c r="I675" i="91"/>
  <c r="W582" i="65"/>
  <c r="L674" i="91" s="1"/>
  <c r="K674" i="91" s="1"/>
  <c r="I674" i="91"/>
  <c r="W581" i="65"/>
  <c r="L673" i="91" s="1"/>
  <c r="K673" i="91" s="1"/>
  <c r="M673" i="91" s="1"/>
  <c r="I673" i="91"/>
  <c r="W580" i="65"/>
  <c r="L672" i="91" s="1"/>
  <c r="K672" i="91" s="1"/>
  <c r="I672" i="91"/>
  <c r="W579" i="65"/>
  <c r="L671" i="91" s="1"/>
  <c r="K671" i="91" s="1"/>
  <c r="I671" i="91"/>
  <c r="W578" i="65"/>
  <c r="L670" i="91" s="1"/>
  <c r="K670" i="91" s="1"/>
  <c r="I670" i="91"/>
  <c r="W577" i="65"/>
  <c r="L669" i="91" s="1"/>
  <c r="K669" i="91" s="1"/>
  <c r="M669" i="91" s="1"/>
  <c r="I669" i="91"/>
  <c r="W576" i="65"/>
  <c r="L668" i="91" s="1"/>
  <c r="K668" i="91" s="1"/>
  <c r="I668" i="91"/>
  <c r="W575" i="65"/>
  <c r="L667" i="91" s="1"/>
  <c r="K667" i="91" s="1"/>
  <c r="M667" i="91" s="1"/>
  <c r="I667" i="91"/>
  <c r="W574" i="65"/>
  <c r="L666" i="91" s="1"/>
  <c r="K666" i="91" s="1"/>
  <c r="I666" i="91"/>
  <c r="W573" i="65"/>
  <c r="L665" i="91" s="1"/>
  <c r="K665" i="91" s="1"/>
  <c r="I665" i="91"/>
  <c r="W572" i="65"/>
  <c r="L664" i="91" s="1"/>
  <c r="K664" i="91" s="1"/>
  <c r="I664" i="91"/>
  <c r="W170" i="65"/>
  <c r="I547" i="91"/>
  <c r="W571" i="65"/>
  <c r="L663" i="91" s="1"/>
  <c r="K663" i="91" s="1"/>
  <c r="I663" i="91"/>
  <c r="W569" i="65"/>
  <c r="L661" i="91" s="1"/>
  <c r="K661" i="91" s="1"/>
  <c r="I661" i="91"/>
  <c r="W568" i="65"/>
  <c r="L660" i="91" s="1"/>
  <c r="K660" i="91" s="1"/>
  <c r="I660" i="91"/>
  <c r="W567" i="65"/>
  <c r="L659" i="91" s="1"/>
  <c r="K659" i="91" s="1"/>
  <c r="I659" i="91"/>
  <c r="W566" i="65"/>
  <c r="L658" i="91" s="1"/>
  <c r="K658" i="91" s="1"/>
  <c r="I658" i="91"/>
  <c r="W565" i="65"/>
  <c r="L657" i="91" s="1"/>
  <c r="K657" i="91" s="1"/>
  <c r="I657" i="91"/>
  <c r="W564" i="65"/>
  <c r="L656" i="91" s="1"/>
  <c r="K656" i="91" s="1"/>
  <c r="I656" i="91"/>
  <c r="I655" i="91"/>
  <c r="W563" i="65"/>
  <c r="L655" i="91" s="1"/>
  <c r="K655" i="91" s="1"/>
  <c r="W562" i="65"/>
  <c r="L654" i="91" s="1"/>
  <c r="K654" i="91" s="1"/>
  <c r="I654" i="91"/>
  <c r="W561" i="65"/>
  <c r="L653" i="91" s="1"/>
  <c r="K653" i="91" s="1"/>
  <c r="I653" i="91"/>
  <c r="W560" i="65"/>
  <c r="L652" i="91" s="1"/>
  <c r="K652" i="91" s="1"/>
  <c r="I652" i="91"/>
  <c r="W559" i="65"/>
  <c r="L651" i="91" s="1"/>
  <c r="K651" i="91" s="1"/>
  <c r="I651" i="91"/>
  <c r="W558" i="65"/>
  <c r="L650" i="91" s="1"/>
  <c r="K650" i="91" s="1"/>
  <c r="I650" i="91"/>
  <c r="W557" i="65"/>
  <c r="L649" i="91" s="1"/>
  <c r="K649" i="91" s="1"/>
  <c r="I649" i="91"/>
  <c r="W556" i="65"/>
  <c r="L648" i="91" s="1"/>
  <c r="K648" i="91" s="1"/>
  <c r="I648" i="91"/>
  <c r="W555" i="65"/>
  <c r="L647" i="91" s="1"/>
  <c r="K647" i="91" s="1"/>
  <c r="I647" i="91"/>
  <c r="W554" i="65"/>
  <c r="L646" i="91" s="1"/>
  <c r="K646" i="91" s="1"/>
  <c r="I646" i="91"/>
  <c r="W553" i="65"/>
  <c r="L645" i="91" s="1"/>
  <c r="K645" i="91" s="1"/>
  <c r="I645" i="91"/>
  <c r="W552" i="65"/>
  <c r="L644" i="91" s="1"/>
  <c r="K644" i="91" s="1"/>
  <c r="I644" i="91"/>
  <c r="W551" i="65"/>
  <c r="L643" i="91" s="1"/>
  <c r="K643" i="91" s="1"/>
  <c r="I643" i="91"/>
  <c r="W550" i="65"/>
  <c r="L642" i="91" s="1"/>
  <c r="K642" i="91" s="1"/>
  <c r="I642" i="91"/>
  <c r="W549" i="65"/>
  <c r="L641" i="91" s="1"/>
  <c r="K641" i="91" s="1"/>
  <c r="I641" i="91"/>
  <c r="W548" i="65"/>
  <c r="L640" i="91" s="1"/>
  <c r="K640" i="91" s="1"/>
  <c r="I640" i="91"/>
  <c r="W547" i="65"/>
  <c r="L639" i="91" s="1"/>
  <c r="K639" i="91" s="1"/>
  <c r="I639" i="91"/>
  <c r="W546" i="65"/>
  <c r="L638" i="91" s="1"/>
  <c r="K638" i="91" s="1"/>
  <c r="I638" i="91"/>
  <c r="W545" i="65"/>
  <c r="L637" i="91" s="1"/>
  <c r="K637" i="91" s="1"/>
  <c r="I637" i="91"/>
  <c r="W544" i="65"/>
  <c r="L636" i="91" s="1"/>
  <c r="K636" i="91" s="1"/>
  <c r="I636" i="91"/>
  <c r="W543" i="65"/>
  <c r="L635" i="91" s="1"/>
  <c r="K635" i="91" s="1"/>
  <c r="I635" i="91"/>
  <c r="W542" i="65"/>
  <c r="L634" i="91" s="1"/>
  <c r="K634" i="91" s="1"/>
  <c r="I634" i="91"/>
  <c r="W541" i="65"/>
  <c r="L633" i="91" s="1"/>
  <c r="K633" i="91" s="1"/>
  <c r="I633" i="91"/>
  <c r="W540" i="65"/>
  <c r="L632" i="91" s="1"/>
  <c r="K632" i="91" s="1"/>
  <c r="I632" i="91"/>
  <c r="W539" i="65"/>
  <c r="L631" i="91" s="1"/>
  <c r="K631" i="91" s="1"/>
  <c r="I631" i="91"/>
  <c r="W538" i="65"/>
  <c r="L630" i="91" s="1"/>
  <c r="K630" i="91" s="1"/>
  <c r="I630" i="91"/>
  <c r="W537" i="65"/>
  <c r="L629" i="91" s="1"/>
  <c r="K629" i="91" s="1"/>
  <c r="I629" i="91"/>
  <c r="W536" i="65"/>
  <c r="L628" i="91" s="1"/>
  <c r="K628" i="91" s="1"/>
  <c r="I628" i="91"/>
  <c r="W535" i="65"/>
  <c r="L627" i="91" s="1"/>
  <c r="K627" i="91" s="1"/>
  <c r="I627" i="91"/>
  <c r="W534" i="65"/>
  <c r="L626" i="91" s="1"/>
  <c r="K626" i="91" s="1"/>
  <c r="I626" i="91"/>
  <c r="W533" i="65"/>
  <c r="L625" i="91" s="1"/>
  <c r="K625" i="91" s="1"/>
  <c r="I625" i="91"/>
  <c r="W532" i="65"/>
  <c r="L624" i="91" s="1"/>
  <c r="K624" i="91" s="1"/>
  <c r="I624" i="91"/>
  <c r="I623" i="91"/>
  <c r="W531" i="65"/>
  <c r="L623" i="91" s="1"/>
  <c r="K623" i="91" s="1"/>
  <c r="W530" i="65"/>
  <c r="L622" i="91" s="1"/>
  <c r="K622" i="91" s="1"/>
  <c r="I622" i="91"/>
  <c r="W529" i="65"/>
  <c r="L621" i="91" s="1"/>
  <c r="K621" i="91" s="1"/>
  <c r="I621" i="91"/>
  <c r="W528" i="65"/>
  <c r="L620" i="91" s="1"/>
  <c r="K620" i="91" s="1"/>
  <c r="I620" i="91"/>
  <c r="W118" i="65"/>
  <c r="I546" i="91"/>
  <c r="W527" i="65"/>
  <c r="L619" i="91" s="1"/>
  <c r="K619" i="91" s="1"/>
  <c r="I619" i="91"/>
  <c r="W525" i="65"/>
  <c r="L617" i="91" s="1"/>
  <c r="K617" i="91" s="1"/>
  <c r="I617" i="91"/>
  <c r="W524" i="65"/>
  <c r="L616" i="91" s="1"/>
  <c r="K616" i="91" s="1"/>
  <c r="I616" i="91"/>
  <c r="W523" i="65"/>
  <c r="L615" i="91" s="1"/>
  <c r="K615" i="91" s="1"/>
  <c r="I615" i="91"/>
  <c r="W74" i="65"/>
  <c r="V526" i="65" s="1"/>
  <c r="I545" i="91"/>
  <c r="W522" i="65"/>
  <c r="L614" i="91" s="1"/>
  <c r="K614" i="91" s="1"/>
  <c r="I614" i="91"/>
  <c r="W520" i="65"/>
  <c r="L612" i="91" s="1"/>
  <c r="K612" i="91" s="1"/>
  <c r="I612" i="91"/>
  <c r="W519" i="65"/>
  <c r="L611" i="91" s="1"/>
  <c r="K611" i="91" s="1"/>
  <c r="I611" i="91"/>
  <c r="W518" i="65"/>
  <c r="L610" i="91" s="1"/>
  <c r="K610" i="91" s="1"/>
  <c r="I610" i="91"/>
  <c r="W517" i="65"/>
  <c r="L609" i="91" s="1"/>
  <c r="K609" i="91" s="1"/>
  <c r="I609" i="91"/>
  <c r="W516" i="65"/>
  <c r="L608" i="91" s="1"/>
  <c r="K608" i="91" s="1"/>
  <c r="I608" i="91"/>
  <c r="W515" i="65"/>
  <c r="L607" i="91" s="1"/>
  <c r="K607" i="91" s="1"/>
  <c r="I607" i="91"/>
  <c r="W514" i="65"/>
  <c r="L606" i="91" s="1"/>
  <c r="K606" i="91" s="1"/>
  <c r="I606" i="91"/>
  <c r="W513" i="65"/>
  <c r="L605" i="91" s="1"/>
  <c r="K605" i="91" s="1"/>
  <c r="I605" i="91"/>
  <c r="W512" i="65"/>
  <c r="L604" i="91" s="1"/>
  <c r="K604" i="91" s="1"/>
  <c r="I604" i="91"/>
  <c r="W511" i="65"/>
  <c r="L603" i="91" s="1"/>
  <c r="K603" i="91" s="1"/>
  <c r="I603" i="91"/>
  <c r="W510" i="65"/>
  <c r="L602" i="91" s="1"/>
  <c r="K602" i="91" s="1"/>
  <c r="I602" i="91"/>
  <c r="W509" i="65"/>
  <c r="L601" i="91" s="1"/>
  <c r="K601" i="91" s="1"/>
  <c r="I601" i="91"/>
  <c r="W508" i="65"/>
  <c r="L600" i="91" s="1"/>
  <c r="K600" i="91" s="1"/>
  <c r="I600" i="91"/>
  <c r="W507" i="65"/>
  <c r="L599" i="91" s="1"/>
  <c r="K599" i="91" s="1"/>
  <c r="I599" i="91"/>
  <c r="W506" i="65"/>
  <c r="L598" i="91" s="1"/>
  <c r="K598" i="91" s="1"/>
  <c r="I598" i="91"/>
  <c r="W505" i="65"/>
  <c r="L597" i="91" s="1"/>
  <c r="K597" i="91" s="1"/>
  <c r="I597" i="91"/>
  <c r="W504" i="65"/>
  <c r="L596" i="91" s="1"/>
  <c r="K596" i="91" s="1"/>
  <c r="I596" i="91"/>
  <c r="W503" i="65"/>
  <c r="L595" i="91" s="1"/>
  <c r="K595" i="91" s="1"/>
  <c r="I595" i="91"/>
  <c r="W502" i="65"/>
  <c r="L594" i="91" s="1"/>
  <c r="K594" i="91" s="1"/>
  <c r="I594" i="91"/>
  <c r="W501" i="65"/>
  <c r="L593" i="91" s="1"/>
  <c r="K593" i="91" s="1"/>
  <c r="I593" i="91"/>
  <c r="W500" i="65"/>
  <c r="L592" i="91" s="1"/>
  <c r="K592" i="91" s="1"/>
  <c r="I592" i="91"/>
  <c r="W499" i="65"/>
  <c r="L591" i="91" s="1"/>
  <c r="K591" i="91" s="1"/>
  <c r="I591" i="91"/>
  <c r="W498" i="65"/>
  <c r="L590" i="91" s="1"/>
  <c r="K590" i="91" s="1"/>
  <c r="I590" i="91"/>
  <c r="W497" i="65"/>
  <c r="L589" i="91" s="1"/>
  <c r="K589" i="91" s="1"/>
  <c r="I589" i="91"/>
  <c r="W496" i="65"/>
  <c r="L588" i="91" s="1"/>
  <c r="K588" i="91" s="1"/>
  <c r="I588" i="91"/>
  <c r="W495" i="65"/>
  <c r="L587" i="91" s="1"/>
  <c r="K587" i="91" s="1"/>
  <c r="I587" i="91"/>
  <c r="W494" i="65"/>
  <c r="L586" i="91" s="1"/>
  <c r="K586" i="91" s="1"/>
  <c r="I586" i="91"/>
  <c r="W493" i="65"/>
  <c r="L585" i="91" s="1"/>
  <c r="K585" i="91" s="1"/>
  <c r="I585" i="91"/>
  <c r="W492" i="65"/>
  <c r="L584" i="91" s="1"/>
  <c r="K584" i="91" s="1"/>
  <c r="I584" i="91"/>
  <c r="W491" i="65"/>
  <c r="L583" i="91" s="1"/>
  <c r="K583" i="91" s="1"/>
  <c r="I583" i="91"/>
  <c r="W490" i="65"/>
  <c r="L582" i="91" s="1"/>
  <c r="K582" i="91" s="1"/>
  <c r="I582" i="91"/>
  <c r="W489" i="65"/>
  <c r="L581" i="91" s="1"/>
  <c r="K581" i="91" s="1"/>
  <c r="I581" i="91"/>
  <c r="W488" i="65"/>
  <c r="L580" i="91" s="1"/>
  <c r="K580" i="91" s="1"/>
  <c r="I580" i="91"/>
  <c r="W487" i="65"/>
  <c r="L579" i="91" s="1"/>
  <c r="K579" i="91" s="1"/>
  <c r="I579" i="91"/>
  <c r="W486" i="65"/>
  <c r="L578" i="91" s="1"/>
  <c r="K578" i="91" s="1"/>
  <c r="I578" i="91"/>
  <c r="W485" i="65"/>
  <c r="L577" i="91" s="1"/>
  <c r="K577" i="91" s="1"/>
  <c r="I577" i="91"/>
  <c r="W484" i="65"/>
  <c r="L576" i="91" s="1"/>
  <c r="K576" i="91" s="1"/>
  <c r="I576" i="91"/>
  <c r="W483" i="65"/>
  <c r="L575" i="91" s="1"/>
  <c r="K575" i="91" s="1"/>
  <c r="I575" i="91"/>
  <c r="W482" i="65"/>
  <c r="L574" i="91" s="1"/>
  <c r="K574" i="91" s="1"/>
  <c r="I574" i="91"/>
  <c r="W481" i="65"/>
  <c r="L573" i="91" s="1"/>
  <c r="K573" i="91" s="1"/>
  <c r="I573" i="91"/>
  <c r="W480" i="65"/>
  <c r="L572" i="91" s="1"/>
  <c r="K572" i="91" s="1"/>
  <c r="I572" i="91"/>
  <c r="W479" i="65"/>
  <c r="L571" i="91" s="1"/>
  <c r="K571" i="91" s="1"/>
  <c r="I571" i="91"/>
  <c r="W478" i="65"/>
  <c r="L570" i="91" s="1"/>
  <c r="K570" i="91" s="1"/>
  <c r="I570" i="91"/>
  <c r="W477" i="65"/>
  <c r="L569" i="91" s="1"/>
  <c r="K569" i="91" s="1"/>
  <c r="I569" i="91"/>
  <c r="W476" i="65"/>
  <c r="L568" i="91" s="1"/>
  <c r="K568" i="91" s="1"/>
  <c r="I568" i="91"/>
  <c r="W475" i="65"/>
  <c r="L567" i="91" s="1"/>
  <c r="K567" i="91" s="1"/>
  <c r="I567" i="91"/>
  <c r="W474" i="65"/>
  <c r="L566" i="91" s="1"/>
  <c r="K566" i="91" s="1"/>
  <c r="I566" i="91"/>
  <c r="K565" i="91"/>
  <c r="I565" i="91"/>
  <c r="W472" i="65"/>
  <c r="L564" i="91" s="1"/>
  <c r="K564" i="91" s="1"/>
  <c r="I564" i="91"/>
  <c r="W471" i="65"/>
  <c r="L563" i="91" s="1"/>
  <c r="K563" i="91" s="1"/>
  <c r="I563" i="91"/>
  <c r="W470" i="65"/>
  <c r="L562" i="91" s="1"/>
  <c r="K562" i="91" s="1"/>
  <c r="I562" i="91"/>
  <c r="W469" i="65"/>
  <c r="L561" i="91" s="1"/>
  <c r="K561" i="91" s="1"/>
  <c r="I561" i="91"/>
  <c r="W468" i="65"/>
  <c r="L560" i="91" s="1"/>
  <c r="K560" i="91" s="1"/>
  <c r="I560" i="91"/>
  <c r="W467" i="65"/>
  <c r="L559" i="91" s="1"/>
  <c r="K559" i="91" s="1"/>
  <c r="I559" i="91"/>
  <c r="W466" i="65"/>
  <c r="L558" i="91" s="1"/>
  <c r="K558" i="91" s="1"/>
  <c r="I558" i="91"/>
  <c r="W69" i="65"/>
  <c r="I544" i="91"/>
  <c r="L483" i="91"/>
  <c r="K483" i="91" s="1"/>
  <c r="I140" i="91"/>
  <c r="H140" i="91" s="1"/>
  <c r="I483" i="91"/>
  <c r="I168" i="91"/>
  <c r="H168" i="91" s="1"/>
  <c r="L511" i="91"/>
  <c r="K511" i="91" s="1"/>
  <c r="I511" i="91"/>
  <c r="I167" i="91"/>
  <c r="H167" i="91" s="1"/>
  <c r="L510" i="91"/>
  <c r="K510" i="91" s="1"/>
  <c r="I510" i="91"/>
  <c r="L509" i="91"/>
  <c r="K509" i="91" s="1"/>
  <c r="I166" i="91"/>
  <c r="H166" i="91" s="1"/>
  <c r="I509" i="91"/>
  <c r="I165" i="91"/>
  <c r="H165" i="91" s="1"/>
  <c r="L508" i="91"/>
  <c r="K508" i="91" s="1"/>
  <c r="I508" i="91"/>
  <c r="I164" i="91"/>
  <c r="H164" i="91" s="1"/>
  <c r="L507" i="91"/>
  <c r="K507" i="91" s="1"/>
  <c r="I507" i="91"/>
  <c r="I163" i="91"/>
  <c r="H163" i="91" s="1"/>
  <c r="L506" i="91"/>
  <c r="K506" i="91" s="1"/>
  <c r="I506" i="91"/>
  <c r="L505" i="91"/>
  <c r="K505" i="91" s="1"/>
  <c r="I162" i="91"/>
  <c r="H162" i="91" s="1"/>
  <c r="I505" i="91"/>
  <c r="I161" i="91"/>
  <c r="H161" i="91" s="1"/>
  <c r="L504" i="91"/>
  <c r="K504" i="91" s="1"/>
  <c r="I504" i="91"/>
  <c r="I160" i="91"/>
  <c r="H160" i="91" s="1"/>
  <c r="L503" i="91"/>
  <c r="K503" i="91" s="1"/>
  <c r="I503" i="91"/>
  <c r="I159" i="91"/>
  <c r="H159" i="91" s="1"/>
  <c r="L502" i="91"/>
  <c r="K502" i="91" s="1"/>
  <c r="I502" i="91"/>
  <c r="L501" i="91"/>
  <c r="K501" i="91" s="1"/>
  <c r="I158" i="91"/>
  <c r="H158" i="91" s="1"/>
  <c r="I501" i="91"/>
  <c r="I157" i="91"/>
  <c r="H157" i="91" s="1"/>
  <c r="L500" i="91"/>
  <c r="K500" i="91" s="1"/>
  <c r="I500" i="91"/>
  <c r="I156" i="91"/>
  <c r="H156" i="91" s="1"/>
  <c r="L499" i="91"/>
  <c r="K499" i="91" s="1"/>
  <c r="I499" i="91"/>
  <c r="I155" i="91"/>
  <c r="H155" i="91" s="1"/>
  <c r="L498" i="91"/>
  <c r="K498" i="91" s="1"/>
  <c r="I498" i="91"/>
  <c r="L497" i="91"/>
  <c r="K497" i="91" s="1"/>
  <c r="I154" i="91"/>
  <c r="H154" i="91" s="1"/>
  <c r="I497" i="91"/>
  <c r="I153" i="91"/>
  <c r="H153" i="91" s="1"/>
  <c r="L496" i="91"/>
  <c r="K496" i="91" s="1"/>
  <c r="I496" i="91"/>
  <c r="I152" i="91"/>
  <c r="H152" i="91" s="1"/>
  <c r="L495" i="91"/>
  <c r="K495" i="91" s="1"/>
  <c r="I495" i="91"/>
  <c r="I151" i="91"/>
  <c r="H151" i="91" s="1"/>
  <c r="L494" i="91"/>
  <c r="K494" i="91" s="1"/>
  <c r="I494" i="91"/>
  <c r="L493" i="91"/>
  <c r="K493" i="91" s="1"/>
  <c r="I150" i="91"/>
  <c r="H150" i="91" s="1"/>
  <c r="I493" i="91"/>
  <c r="I492" i="91"/>
  <c r="Z82" i="87"/>
  <c r="I148" i="91"/>
  <c r="H148" i="91" s="1"/>
  <c r="L491" i="91"/>
  <c r="K491" i="91" s="1"/>
  <c r="I491" i="91"/>
  <c r="I147" i="91"/>
  <c r="H147" i="91" s="1"/>
  <c r="L490" i="91"/>
  <c r="K490" i="91" s="1"/>
  <c r="I490" i="91"/>
  <c r="L489" i="91"/>
  <c r="K489" i="91" s="1"/>
  <c r="I146" i="91"/>
  <c r="H146" i="91" s="1"/>
  <c r="I489" i="91"/>
  <c r="I145" i="91"/>
  <c r="H145" i="91" s="1"/>
  <c r="L488" i="91"/>
  <c r="K488" i="91" s="1"/>
  <c r="I488" i="91"/>
  <c r="I144" i="91"/>
  <c r="H144" i="91" s="1"/>
  <c r="L487" i="91"/>
  <c r="K487" i="91" s="1"/>
  <c r="I487" i="91"/>
  <c r="I143" i="91"/>
  <c r="H143" i="91" s="1"/>
  <c r="L486" i="91"/>
  <c r="K486" i="91" s="1"/>
  <c r="I486" i="91"/>
  <c r="I485" i="91"/>
  <c r="L485" i="91"/>
  <c r="K485" i="91" s="1"/>
  <c r="I142" i="91"/>
  <c r="H142" i="91" s="1"/>
  <c r="L482" i="91"/>
  <c r="K482" i="91" s="1"/>
  <c r="I111" i="91"/>
  <c r="H111" i="91" s="1"/>
  <c r="I484" i="91"/>
  <c r="Y102" i="87"/>
  <c r="I512" i="91" s="1"/>
  <c r="H512" i="91"/>
  <c r="I482" i="91"/>
  <c r="Z74" i="87"/>
  <c r="W72" i="87"/>
  <c r="I452" i="91"/>
  <c r="W101" i="87"/>
  <c r="I480" i="91"/>
  <c r="W100" i="87"/>
  <c r="I479" i="91"/>
  <c r="W99" i="87"/>
  <c r="I478" i="91"/>
  <c r="W98" i="87"/>
  <c r="I477" i="91"/>
  <c r="W97" i="87"/>
  <c r="I476" i="91"/>
  <c r="W96" i="87"/>
  <c r="I475" i="91"/>
  <c r="W95" i="87"/>
  <c r="I474" i="91"/>
  <c r="W94" i="87"/>
  <c r="I473" i="91"/>
  <c r="W93" i="87"/>
  <c r="I472" i="91"/>
  <c r="W92" i="87"/>
  <c r="I471" i="91"/>
  <c r="W91" i="87"/>
  <c r="I470" i="91"/>
  <c r="W90" i="87"/>
  <c r="I469" i="91"/>
  <c r="W89" i="87"/>
  <c r="I468" i="91"/>
  <c r="W88" i="87"/>
  <c r="I467" i="91"/>
  <c r="W87" i="87"/>
  <c r="I466" i="91"/>
  <c r="W86" i="87"/>
  <c r="I465" i="91"/>
  <c r="W85" i="87"/>
  <c r="I464" i="91"/>
  <c r="W84" i="87"/>
  <c r="I463" i="91"/>
  <c r="W83" i="87"/>
  <c r="I462" i="91"/>
  <c r="W82" i="87"/>
  <c r="I461" i="91"/>
  <c r="W81" i="87"/>
  <c r="I460" i="91"/>
  <c r="W80" i="87"/>
  <c r="I459" i="91"/>
  <c r="W79" i="87"/>
  <c r="I458" i="91"/>
  <c r="W78" i="87"/>
  <c r="I457" i="91"/>
  <c r="W77" i="87"/>
  <c r="I456" i="91"/>
  <c r="W76" i="87"/>
  <c r="I455" i="91"/>
  <c r="W75" i="87"/>
  <c r="I454" i="91"/>
  <c r="W74" i="87"/>
  <c r="I453" i="91"/>
  <c r="W42" i="87"/>
  <c r="I451" i="91"/>
  <c r="AO16" i="86"/>
  <c r="I450" i="91"/>
  <c r="I72" i="91"/>
  <c r="H72" i="91" s="1"/>
  <c r="L449" i="91"/>
  <c r="K449" i="91" s="1"/>
  <c r="I449" i="91"/>
  <c r="AI16" i="86"/>
  <c r="I448" i="91"/>
  <c r="I79" i="91"/>
  <c r="H79" i="91" s="1"/>
  <c r="L447" i="91"/>
  <c r="K447" i="91" s="1"/>
  <c r="I447" i="91"/>
  <c r="AC16" i="86"/>
  <c r="I446" i="91"/>
  <c r="I445" i="91"/>
  <c r="L72" i="91"/>
  <c r="K72" i="91" s="1"/>
  <c r="L445" i="91"/>
  <c r="K445" i="91" s="1"/>
  <c r="I77" i="91"/>
  <c r="H77" i="91" s="1"/>
  <c r="W16" i="86"/>
  <c r="I444" i="91"/>
  <c r="AF37" i="72"/>
  <c r="I417" i="91"/>
  <c r="I428" i="91"/>
  <c r="AF48" i="72"/>
  <c r="AF47" i="72"/>
  <c r="I427" i="91"/>
  <c r="I426" i="91"/>
  <c r="AF46" i="72"/>
  <c r="AF45" i="72"/>
  <c r="I425" i="91"/>
  <c r="I424" i="91"/>
  <c r="AF44" i="72"/>
  <c r="AF43" i="72"/>
  <c r="I423" i="91"/>
  <c r="I422" i="91"/>
  <c r="AF42" i="72"/>
  <c r="AF41" i="72"/>
  <c r="I421" i="91"/>
  <c r="I420" i="91"/>
  <c r="AF40" i="72"/>
  <c r="AF39" i="72"/>
  <c r="I419" i="91"/>
  <c r="AF25" i="72"/>
  <c r="I416" i="91"/>
  <c r="I418" i="91"/>
  <c r="AF38" i="72"/>
  <c r="L28" i="91"/>
  <c r="K28" i="91" s="1"/>
  <c r="L268" i="91"/>
  <c r="K268" i="91" s="1"/>
  <c r="L403" i="91"/>
  <c r="K403" i="91" s="1"/>
  <c r="I403" i="91"/>
  <c r="AC48" i="72"/>
  <c r="I414" i="91"/>
  <c r="L413" i="91"/>
  <c r="K413" i="91" s="1"/>
  <c r="L278" i="91"/>
  <c r="K278" i="91" s="1"/>
  <c r="I413" i="91"/>
  <c r="AC46" i="72"/>
  <c r="I412" i="91"/>
  <c r="I411" i="91"/>
  <c r="AC45" i="72"/>
  <c r="AC44" i="72"/>
  <c r="I410" i="91"/>
  <c r="I409" i="91"/>
  <c r="AC43" i="72"/>
  <c r="AC42" i="72"/>
  <c r="I408" i="91"/>
  <c r="L407" i="91"/>
  <c r="K407" i="91" s="1"/>
  <c r="M407" i="91" s="1"/>
  <c r="L272" i="91"/>
  <c r="K272" i="91" s="1"/>
  <c r="I407" i="91"/>
  <c r="AC40" i="72"/>
  <c r="I406" i="91"/>
  <c r="L405" i="91"/>
  <c r="K405" i="91" s="1"/>
  <c r="L270" i="91"/>
  <c r="K270" i="91" s="1"/>
  <c r="I405" i="91"/>
  <c r="L402" i="91"/>
  <c r="K402" i="91" s="1"/>
  <c r="L34" i="91"/>
  <c r="K34" i="91" s="1"/>
  <c r="L256" i="91"/>
  <c r="K256" i="91" s="1"/>
  <c r="AC38" i="72"/>
  <c r="I404" i="91"/>
  <c r="I402" i="91"/>
  <c r="H415" i="91"/>
  <c r="AB49" i="72"/>
  <c r="I415" i="91" s="1"/>
  <c r="Z37" i="72"/>
  <c r="I389" i="91"/>
  <c r="L400" i="91"/>
  <c r="K400" i="91" s="1"/>
  <c r="L243" i="91"/>
  <c r="K243" i="91" s="1"/>
  <c r="I400" i="91"/>
  <c r="Z47" i="72"/>
  <c r="I399" i="91"/>
  <c r="I398" i="91"/>
  <c r="Z46" i="72"/>
  <c r="Z45" i="72"/>
  <c r="I397" i="91"/>
  <c r="L396" i="91"/>
  <c r="K396" i="91" s="1"/>
  <c r="L239" i="91"/>
  <c r="K239" i="91" s="1"/>
  <c r="I396" i="91"/>
  <c r="Z43" i="72"/>
  <c r="I395" i="91"/>
  <c r="I394" i="91"/>
  <c r="Z42" i="72"/>
  <c r="Z41" i="72"/>
  <c r="I393" i="91"/>
  <c r="L392" i="91"/>
  <c r="K392" i="91" s="1"/>
  <c r="M392" i="91" s="1"/>
  <c r="L235" i="91"/>
  <c r="K235" i="91" s="1"/>
  <c r="I392" i="91"/>
  <c r="Z39" i="72"/>
  <c r="I391" i="91"/>
  <c r="I390" i="91"/>
  <c r="Z25" i="72"/>
  <c r="I388" i="91"/>
  <c r="Z38" i="72"/>
  <c r="L196" i="91"/>
  <c r="K196" i="91" s="1"/>
  <c r="L24" i="91"/>
  <c r="K24" i="91" s="1"/>
  <c r="L375" i="91"/>
  <c r="K375" i="91" s="1"/>
  <c r="I375" i="91"/>
  <c r="W48" i="72"/>
  <c r="I386" i="91"/>
  <c r="AI24" i="72"/>
  <c r="H442" i="91" s="1"/>
  <c r="L385" i="91"/>
  <c r="K385" i="91" s="1"/>
  <c r="L206" i="91"/>
  <c r="I385" i="91"/>
  <c r="AI23" i="72"/>
  <c r="W46" i="72"/>
  <c r="I384" i="91"/>
  <c r="AI22" i="72"/>
  <c r="H440" i="91" s="1"/>
  <c r="I383" i="91"/>
  <c r="H439" i="91"/>
  <c r="W45" i="72"/>
  <c r="AH45" i="72"/>
  <c r="W44" i="72"/>
  <c r="I382" i="91"/>
  <c r="AI20" i="72"/>
  <c r="H438" i="91" s="1"/>
  <c r="I381" i="91"/>
  <c r="W43" i="72"/>
  <c r="AI19" i="72"/>
  <c r="AI18" i="72"/>
  <c r="H436" i="91" s="1"/>
  <c r="W42" i="72"/>
  <c r="I380" i="91"/>
  <c r="L379" i="91"/>
  <c r="K379" i="91" s="1"/>
  <c r="L200" i="91"/>
  <c r="I379" i="91"/>
  <c r="H435" i="91"/>
  <c r="AH41" i="72"/>
  <c r="AI41" i="72" s="1"/>
  <c r="L435" i="91" s="1"/>
  <c r="W40" i="72"/>
  <c r="I378" i="91"/>
  <c r="AI16" i="72"/>
  <c r="H434" i="91" s="1"/>
  <c r="H433" i="91"/>
  <c r="L377" i="91"/>
  <c r="K377" i="91" s="1"/>
  <c r="L198" i="91"/>
  <c r="I377" i="91"/>
  <c r="AH39" i="72"/>
  <c r="AI39" i="72" s="1"/>
  <c r="L433" i="91" s="1"/>
  <c r="L374" i="91"/>
  <c r="K374" i="91" s="1"/>
  <c r="L184" i="91"/>
  <c r="K184" i="91" s="1"/>
  <c r="L30" i="91"/>
  <c r="K30" i="91" s="1"/>
  <c r="W38" i="72"/>
  <c r="I376" i="91"/>
  <c r="V49" i="72"/>
  <c r="I387" i="91" s="1"/>
  <c r="AI14" i="72"/>
  <c r="I374" i="91"/>
  <c r="H387" i="91"/>
  <c r="I359" i="91"/>
  <c r="AO19" i="89"/>
  <c r="L359" i="91" s="1"/>
  <c r="K359" i="91" s="1"/>
  <c r="I361" i="91"/>
  <c r="AO21" i="89"/>
  <c r="L360" i="91"/>
  <c r="K360" i="91" s="1"/>
  <c r="M360" i="91" s="1"/>
  <c r="I35" i="91"/>
  <c r="H35" i="91" s="1"/>
  <c r="I360" i="91"/>
  <c r="I358" i="91"/>
  <c r="L358" i="91"/>
  <c r="K358" i="91" s="1"/>
  <c r="L354" i="91"/>
  <c r="K354" i="91" s="1"/>
  <c r="I55" i="91"/>
  <c r="H55" i="91" s="1"/>
  <c r="I354" i="91"/>
  <c r="I356" i="91"/>
  <c r="AL21" i="89"/>
  <c r="L355" i="91"/>
  <c r="K355" i="91" s="1"/>
  <c r="I56" i="91"/>
  <c r="H56" i="91" s="1"/>
  <c r="I353" i="91"/>
  <c r="I355" i="91"/>
  <c r="AL16" i="89"/>
  <c r="L349" i="91"/>
  <c r="K349" i="91" s="1"/>
  <c r="L55" i="91"/>
  <c r="I349" i="91"/>
  <c r="I351" i="91"/>
  <c r="AI21" i="89"/>
  <c r="I350" i="91"/>
  <c r="I348" i="91"/>
  <c r="H352" i="91"/>
  <c r="L350" i="91"/>
  <c r="K350" i="91" s="1"/>
  <c r="I34" i="91"/>
  <c r="H34" i="91" s="1"/>
  <c r="L56" i="91"/>
  <c r="AH22" i="89"/>
  <c r="AI22" i="89" s="1"/>
  <c r="L348" i="91"/>
  <c r="K348" i="91" s="1"/>
  <c r="M348" i="91" s="1"/>
  <c r="L52" i="91"/>
  <c r="K52" i="91" s="1"/>
  <c r="I45" i="91"/>
  <c r="H45" i="91" s="1"/>
  <c r="L344" i="91"/>
  <c r="K344" i="91" s="1"/>
  <c r="I344" i="91"/>
  <c r="I346" i="91"/>
  <c r="AF21" i="89"/>
  <c r="AE22" i="89"/>
  <c r="I347" i="91" s="1"/>
  <c r="L343" i="91"/>
  <c r="I42" i="91"/>
  <c r="H42" i="91" s="1"/>
  <c r="I345" i="91"/>
  <c r="K343" i="91"/>
  <c r="I343" i="91"/>
  <c r="H347" i="91"/>
  <c r="AF20" i="89"/>
  <c r="L339" i="91"/>
  <c r="K339" i="91" s="1"/>
  <c r="L45" i="91"/>
  <c r="K45" i="91" s="1"/>
  <c r="I339" i="91"/>
  <c r="I341" i="91"/>
  <c r="AC21" i="89"/>
  <c r="I340" i="91"/>
  <c r="I338" i="91"/>
  <c r="AC20" i="89"/>
  <c r="AC16" i="89"/>
  <c r="H342" i="91" s="1"/>
  <c r="I66" i="91"/>
  <c r="H66" i="91" s="1"/>
  <c r="L373" i="91"/>
  <c r="K373" i="91" s="1"/>
  <c r="L372" i="91"/>
  <c r="K372" i="91" s="1"/>
  <c r="I373" i="91"/>
  <c r="I372" i="91"/>
  <c r="I367" i="91"/>
  <c r="K367" i="91"/>
  <c r="I366" i="91"/>
  <c r="I329" i="91"/>
  <c r="W19" i="89"/>
  <c r="AR17" i="89"/>
  <c r="L364" i="91"/>
  <c r="K364" i="91" s="1"/>
  <c r="I24" i="91"/>
  <c r="H24" i="91" s="1"/>
  <c r="L331" i="91"/>
  <c r="K331" i="91" s="1"/>
  <c r="M331" i="91" s="1"/>
  <c r="I364" i="91"/>
  <c r="H370" i="91"/>
  <c r="W20" i="89"/>
  <c r="I330" i="91"/>
  <c r="AR14" i="89"/>
  <c r="I363" i="91"/>
  <c r="W16" i="89"/>
  <c r="I328" i="91"/>
  <c r="AQ21" i="89"/>
  <c r="AI26" i="72"/>
  <c r="H431" i="91" s="1"/>
  <c r="AN48" i="73"/>
  <c r="AN44" i="73"/>
  <c r="Y22" i="90"/>
  <c r="V22" i="90"/>
  <c r="W22" i="90" s="1"/>
  <c r="M850" i="91" l="1"/>
  <c r="M848" i="91"/>
  <c r="AN40" i="73"/>
  <c r="AE49" i="73"/>
  <c r="M889" i="91"/>
  <c r="M858" i="91"/>
  <c r="H824" i="91"/>
  <c r="M764" i="91"/>
  <c r="M762" i="91"/>
  <c r="M754" i="91"/>
  <c r="M748" i="91"/>
  <c r="M746" i="91"/>
  <c r="M744" i="91"/>
  <c r="M738" i="91"/>
  <c r="M734" i="91"/>
  <c r="M732" i="91"/>
  <c r="M730" i="91"/>
  <c r="M718" i="91"/>
  <c r="M614" i="91"/>
  <c r="M558" i="91"/>
  <c r="M781" i="91"/>
  <c r="M769" i="91"/>
  <c r="M758" i="91"/>
  <c r="M740" i="91"/>
  <c r="M703" i="91"/>
  <c r="M619" i="91"/>
  <c r="M616" i="91"/>
  <c r="M760" i="91"/>
  <c r="M752" i="91"/>
  <c r="M750" i="91"/>
  <c r="M749" i="91"/>
  <c r="M745" i="91"/>
  <c r="M743" i="91"/>
  <c r="M736" i="91"/>
  <c r="M735" i="91"/>
  <c r="M733" i="91"/>
  <c r="M727" i="91"/>
  <c r="M725" i="91"/>
  <c r="M722" i="91"/>
  <c r="M720" i="91"/>
  <c r="M719" i="91"/>
  <c r="M717" i="91"/>
  <c r="M716" i="91"/>
  <c r="M700" i="91"/>
  <c r="M687" i="91"/>
  <c r="M674" i="91"/>
  <c r="M641" i="91"/>
  <c r="M639" i="91"/>
  <c r="M633" i="91"/>
  <c r="M631" i="91"/>
  <c r="M627" i="91"/>
  <c r="M625" i="91"/>
  <c r="M621" i="91"/>
  <c r="M552" i="91"/>
  <c r="M591" i="91"/>
  <c r="M589" i="91"/>
  <c r="M587" i="91"/>
  <c r="M585" i="91"/>
  <c r="M581" i="91"/>
  <c r="M577" i="91"/>
  <c r="M575" i="91"/>
  <c r="M571" i="91"/>
  <c r="M569" i="91"/>
  <c r="M567" i="91"/>
  <c r="M563" i="91"/>
  <c r="M561" i="91"/>
  <c r="M559" i="91"/>
  <c r="M646" i="91"/>
  <c r="M635" i="91"/>
  <c r="M629" i="91"/>
  <c r="M497" i="91"/>
  <c r="M503" i="91"/>
  <c r="M504" i="91"/>
  <c r="M445" i="91"/>
  <c r="M385" i="91"/>
  <c r="M377" i="91"/>
  <c r="M349" i="91"/>
  <c r="AN22" i="89"/>
  <c r="M354" i="91"/>
  <c r="H907" i="91"/>
  <c r="L909" i="91"/>
  <c r="K909" i="91" s="1"/>
  <c r="M909" i="91" s="1"/>
  <c r="I323" i="91"/>
  <c r="H323" i="91" s="1"/>
  <c r="L911" i="91"/>
  <c r="K911" i="91" s="1"/>
  <c r="M911" i="91" s="1"/>
  <c r="I325" i="91"/>
  <c r="H325" i="91" s="1"/>
  <c r="L910" i="91"/>
  <c r="K910" i="91" s="1"/>
  <c r="M910" i="91" s="1"/>
  <c r="I324" i="91"/>
  <c r="H324" i="91" s="1"/>
  <c r="L908" i="91"/>
  <c r="K908" i="91" s="1"/>
  <c r="M908" i="91" s="1"/>
  <c r="I320" i="91"/>
  <c r="H320" i="91" s="1"/>
  <c r="I912" i="91"/>
  <c r="L323" i="91"/>
  <c r="L904" i="91"/>
  <c r="K904" i="91" s="1"/>
  <c r="M904" i="91" s="1"/>
  <c r="L906" i="91"/>
  <c r="K906" i="91" s="1"/>
  <c r="M906" i="91" s="1"/>
  <c r="L325" i="91"/>
  <c r="L907" i="91"/>
  <c r="K907" i="91" s="1"/>
  <c r="L326" i="91"/>
  <c r="L317" i="91"/>
  <c r="L903" i="91"/>
  <c r="K903" i="91" s="1"/>
  <c r="M903" i="91" s="1"/>
  <c r="L320" i="91"/>
  <c r="I907" i="91"/>
  <c r="L905" i="91"/>
  <c r="K905" i="91" s="1"/>
  <c r="M905" i="91" s="1"/>
  <c r="L324" i="91"/>
  <c r="M851" i="91"/>
  <c r="H852" i="91"/>
  <c r="M843" i="91"/>
  <c r="M828" i="91"/>
  <c r="M823" i="91"/>
  <c r="M822" i="91"/>
  <c r="M820" i="91"/>
  <c r="M818" i="91"/>
  <c r="M816" i="91"/>
  <c r="M887" i="91"/>
  <c r="H896" i="91"/>
  <c r="M881" i="91"/>
  <c r="AN38" i="73"/>
  <c r="AO38" i="73" s="1"/>
  <c r="L891" i="91" s="1"/>
  <c r="K891" i="91" s="1"/>
  <c r="M869" i="91"/>
  <c r="H796" i="91"/>
  <c r="AN37" i="73"/>
  <c r="I890" i="91" s="1"/>
  <c r="M791" i="91"/>
  <c r="M885" i="91"/>
  <c r="H893" i="91"/>
  <c r="H866" i="91"/>
  <c r="L854" i="91"/>
  <c r="K854" i="91" s="1"/>
  <c r="M854" i="91" s="1"/>
  <c r="I304" i="91"/>
  <c r="H304" i="91" s="1"/>
  <c r="AK49" i="73"/>
  <c r="AL49" i="73" s="1"/>
  <c r="L866" i="91" s="1"/>
  <c r="K866" i="91" s="1"/>
  <c r="L865" i="91"/>
  <c r="K865" i="91" s="1"/>
  <c r="M865" i="91" s="1"/>
  <c r="I315" i="91"/>
  <c r="H315" i="91" s="1"/>
  <c r="L864" i="91"/>
  <c r="K864" i="91" s="1"/>
  <c r="M864" i="91" s="1"/>
  <c r="I314" i="91"/>
  <c r="H314" i="91" s="1"/>
  <c r="I313" i="91"/>
  <c r="H313" i="91" s="1"/>
  <c r="L863" i="91"/>
  <c r="K863" i="91" s="1"/>
  <c r="M863" i="91" s="1"/>
  <c r="I312" i="91"/>
  <c r="H312" i="91" s="1"/>
  <c r="L862" i="91"/>
  <c r="K862" i="91" s="1"/>
  <c r="M862" i="91" s="1"/>
  <c r="L861" i="91"/>
  <c r="K861" i="91" s="1"/>
  <c r="M861" i="91" s="1"/>
  <c r="I311" i="91"/>
  <c r="H311" i="91" s="1"/>
  <c r="L860" i="91"/>
  <c r="K860" i="91" s="1"/>
  <c r="M860" i="91" s="1"/>
  <c r="I310" i="91"/>
  <c r="H310" i="91" s="1"/>
  <c r="I309" i="91"/>
  <c r="H309" i="91" s="1"/>
  <c r="L859" i="91"/>
  <c r="K859" i="91" s="1"/>
  <c r="M859" i="91" s="1"/>
  <c r="L857" i="91"/>
  <c r="K857" i="91" s="1"/>
  <c r="M857" i="91" s="1"/>
  <c r="I307" i="91"/>
  <c r="H307" i="91" s="1"/>
  <c r="L856" i="91"/>
  <c r="K856" i="91" s="1"/>
  <c r="M856" i="91" s="1"/>
  <c r="I306" i="91"/>
  <c r="H306" i="91" s="1"/>
  <c r="I292" i="91"/>
  <c r="H292" i="91" s="1"/>
  <c r="L853" i="91"/>
  <c r="K853" i="91" s="1"/>
  <c r="M853" i="91" s="1"/>
  <c r="I305" i="91"/>
  <c r="H305" i="91" s="1"/>
  <c r="L855" i="91"/>
  <c r="K855" i="91" s="1"/>
  <c r="M855" i="91" s="1"/>
  <c r="M846" i="91"/>
  <c r="M845" i="91"/>
  <c r="M844" i="91"/>
  <c r="M842" i="91"/>
  <c r="M840" i="91"/>
  <c r="AH49" i="73"/>
  <c r="AI49" i="73" s="1"/>
  <c r="L852" i="91" s="1"/>
  <c r="L839" i="91"/>
  <c r="K839" i="91" s="1"/>
  <c r="M839" i="91" s="1"/>
  <c r="H897" i="91"/>
  <c r="H890" i="91"/>
  <c r="L826" i="91"/>
  <c r="K826" i="91" s="1"/>
  <c r="M826" i="91" s="1"/>
  <c r="I268" i="91"/>
  <c r="H268" i="91" s="1"/>
  <c r="M268" i="91" s="1"/>
  <c r="I279" i="91"/>
  <c r="H279" i="91" s="1"/>
  <c r="L837" i="91"/>
  <c r="K837" i="91" s="1"/>
  <c r="M837" i="91" s="1"/>
  <c r="I278" i="91"/>
  <c r="H278" i="91" s="1"/>
  <c r="L836" i="91"/>
  <c r="K836" i="91" s="1"/>
  <c r="M836" i="91" s="1"/>
  <c r="L835" i="91"/>
  <c r="K835" i="91" s="1"/>
  <c r="M835" i="91" s="1"/>
  <c r="I277" i="91"/>
  <c r="H277" i="91" s="1"/>
  <c r="L834" i="91"/>
  <c r="K834" i="91" s="1"/>
  <c r="M834" i="91" s="1"/>
  <c r="I276" i="91"/>
  <c r="H276" i="91" s="1"/>
  <c r="I275" i="91"/>
  <c r="H275" i="91" s="1"/>
  <c r="L833" i="91"/>
  <c r="K833" i="91" s="1"/>
  <c r="M833" i="91" s="1"/>
  <c r="I274" i="91"/>
  <c r="H274" i="91" s="1"/>
  <c r="L832" i="91"/>
  <c r="K832" i="91" s="1"/>
  <c r="M832" i="91" s="1"/>
  <c r="L831" i="91"/>
  <c r="K831" i="91" s="1"/>
  <c r="M831" i="91" s="1"/>
  <c r="I273" i="91"/>
  <c r="H273" i="91" s="1"/>
  <c r="L830" i="91"/>
  <c r="K830" i="91" s="1"/>
  <c r="M830" i="91" s="1"/>
  <c r="I272" i="91"/>
  <c r="H272" i="91" s="1"/>
  <c r="I271" i="91"/>
  <c r="H271" i="91" s="1"/>
  <c r="L829" i="91"/>
  <c r="K829" i="91" s="1"/>
  <c r="M829" i="91" s="1"/>
  <c r="L827" i="91"/>
  <c r="K827" i="91" s="1"/>
  <c r="M827" i="91" s="1"/>
  <c r="I269" i="91"/>
  <c r="H269" i="91" s="1"/>
  <c r="M825" i="91"/>
  <c r="AF49" i="73"/>
  <c r="I838" i="91"/>
  <c r="M819" i="91"/>
  <c r="M817" i="91"/>
  <c r="M812" i="91"/>
  <c r="M815" i="91"/>
  <c r="M813" i="91"/>
  <c r="L811" i="91"/>
  <c r="K811" i="91" s="1"/>
  <c r="M811" i="91" s="1"/>
  <c r="AB49" i="73"/>
  <c r="M888" i="91"/>
  <c r="H898" i="91"/>
  <c r="M886" i="91"/>
  <c r="M884" i="91"/>
  <c r="M882" i="91"/>
  <c r="AN41" i="73"/>
  <c r="AO41" i="73" s="1"/>
  <c r="L894" i="91" s="1"/>
  <c r="K894" i="91" s="1"/>
  <c r="M880" i="91"/>
  <c r="H892" i="91"/>
  <c r="M798" i="91"/>
  <c r="H891" i="91"/>
  <c r="L809" i="91"/>
  <c r="K809" i="91" s="1"/>
  <c r="M809" i="91" s="1"/>
  <c r="I243" i="91"/>
  <c r="H243" i="91" s="1"/>
  <c r="L808" i="91"/>
  <c r="K808" i="91" s="1"/>
  <c r="M808" i="91" s="1"/>
  <c r="I242" i="91"/>
  <c r="H242" i="91" s="1"/>
  <c r="I241" i="91"/>
  <c r="H241" i="91" s="1"/>
  <c r="L807" i="91"/>
  <c r="K807" i="91" s="1"/>
  <c r="M807" i="91" s="1"/>
  <c r="I240" i="91"/>
  <c r="H240" i="91" s="1"/>
  <c r="L806" i="91"/>
  <c r="K806" i="91" s="1"/>
  <c r="M806" i="91" s="1"/>
  <c r="AN45" i="73"/>
  <c r="AO45" i="73" s="1"/>
  <c r="L898" i="91" s="1"/>
  <c r="K898" i="91" s="1"/>
  <c r="L805" i="91"/>
  <c r="K805" i="91" s="1"/>
  <c r="M805" i="91" s="1"/>
  <c r="I239" i="91"/>
  <c r="H239" i="91" s="1"/>
  <c r="L804" i="91"/>
  <c r="K804" i="91" s="1"/>
  <c r="M804" i="91" s="1"/>
  <c r="I238" i="91"/>
  <c r="H238" i="91" s="1"/>
  <c r="I237" i="91"/>
  <c r="H237" i="91" s="1"/>
  <c r="L803" i="91"/>
  <c r="K803" i="91" s="1"/>
  <c r="M803" i="91" s="1"/>
  <c r="I236" i="91"/>
  <c r="H236" i="91" s="1"/>
  <c r="L802" i="91"/>
  <c r="K802" i="91" s="1"/>
  <c r="M802" i="91" s="1"/>
  <c r="L801" i="91"/>
  <c r="K801" i="91" s="1"/>
  <c r="M801" i="91" s="1"/>
  <c r="I235" i="91"/>
  <c r="H235" i="91" s="1"/>
  <c r="L800" i="91"/>
  <c r="K800" i="91" s="1"/>
  <c r="M800" i="91" s="1"/>
  <c r="I234" i="91"/>
  <c r="H234" i="91" s="1"/>
  <c r="L797" i="91"/>
  <c r="K797" i="91" s="1"/>
  <c r="M797" i="91" s="1"/>
  <c r="I220" i="91"/>
  <c r="H220" i="91" s="1"/>
  <c r="I233" i="91"/>
  <c r="H233" i="91" s="1"/>
  <c r="L799" i="91"/>
  <c r="K799" i="91" s="1"/>
  <c r="M799" i="91" s="1"/>
  <c r="Y49" i="73"/>
  <c r="M883" i="91"/>
  <c r="L879" i="91"/>
  <c r="K879" i="91" s="1"/>
  <c r="M879" i="91" s="1"/>
  <c r="L784" i="91"/>
  <c r="K784" i="91" s="1"/>
  <c r="M784" i="91" s="1"/>
  <c r="I196" i="91"/>
  <c r="H196" i="91" s="1"/>
  <c r="M877" i="91"/>
  <c r="I207" i="91"/>
  <c r="H207" i="91" s="1"/>
  <c r="L795" i="91"/>
  <c r="K795" i="91" s="1"/>
  <c r="M795" i="91" s="1"/>
  <c r="AO48" i="73"/>
  <c r="L901" i="91" s="1"/>
  <c r="K901" i="91" s="1"/>
  <c r="I901" i="91"/>
  <c r="L876" i="91"/>
  <c r="K876" i="91" s="1"/>
  <c r="M876" i="91" s="1"/>
  <c r="L794" i="91"/>
  <c r="K794" i="91" s="1"/>
  <c r="M794" i="91" s="1"/>
  <c r="I206" i="91"/>
  <c r="H206" i="91" s="1"/>
  <c r="H900" i="91"/>
  <c r="AN47" i="73"/>
  <c r="L875" i="91"/>
  <c r="K875" i="91" s="1"/>
  <c r="M875" i="91" s="1"/>
  <c r="I899" i="91"/>
  <c r="L793" i="91"/>
  <c r="K793" i="91" s="1"/>
  <c r="M793" i="91" s="1"/>
  <c r="I205" i="91"/>
  <c r="H205" i="91" s="1"/>
  <c r="H899" i="91"/>
  <c r="K899" i="91"/>
  <c r="L874" i="91"/>
  <c r="K874" i="91" s="1"/>
  <c r="M874" i="91" s="1"/>
  <c r="I204" i="91"/>
  <c r="H204" i="91" s="1"/>
  <c r="L792" i="91"/>
  <c r="K792" i="91" s="1"/>
  <c r="M792" i="91" s="1"/>
  <c r="AO44" i="73"/>
  <c r="L897" i="91" s="1"/>
  <c r="K897" i="91" s="1"/>
  <c r="I897" i="91"/>
  <c r="M873" i="91"/>
  <c r="L872" i="91"/>
  <c r="K872" i="91" s="1"/>
  <c r="M872" i="91" s="1"/>
  <c r="AN43" i="73"/>
  <c r="L790" i="91"/>
  <c r="K790" i="91" s="1"/>
  <c r="M790" i="91" s="1"/>
  <c r="I202" i="91"/>
  <c r="H202" i="91" s="1"/>
  <c r="L871" i="91"/>
  <c r="K871" i="91" s="1"/>
  <c r="M871" i="91" s="1"/>
  <c r="AN42" i="73"/>
  <c r="L789" i="91"/>
  <c r="K789" i="91" s="1"/>
  <c r="M789" i="91" s="1"/>
  <c r="I201" i="91"/>
  <c r="H201" i="91" s="1"/>
  <c r="H878" i="91"/>
  <c r="H895" i="91"/>
  <c r="H894" i="91"/>
  <c r="L870" i="91"/>
  <c r="K870" i="91" s="1"/>
  <c r="M870" i="91" s="1"/>
  <c r="I200" i="91"/>
  <c r="H200" i="91" s="1"/>
  <c r="L788" i="91"/>
  <c r="K788" i="91" s="1"/>
  <c r="M788" i="91" s="1"/>
  <c r="AO40" i="73"/>
  <c r="L893" i="91" s="1"/>
  <c r="K893" i="91" s="1"/>
  <c r="I199" i="91"/>
  <c r="H199" i="91" s="1"/>
  <c r="L787" i="91"/>
  <c r="K787" i="91" s="1"/>
  <c r="M787" i="91" s="1"/>
  <c r="I893" i="91"/>
  <c r="L868" i="91"/>
  <c r="K868" i="91" s="1"/>
  <c r="M868" i="91" s="1"/>
  <c r="AN39" i="73"/>
  <c r="L786" i="91"/>
  <c r="K786" i="91" s="1"/>
  <c r="M786" i="91" s="1"/>
  <c r="I198" i="91"/>
  <c r="H198" i="91" s="1"/>
  <c r="L867" i="91"/>
  <c r="K867" i="91" s="1"/>
  <c r="M867" i="91" s="1"/>
  <c r="I891" i="91"/>
  <c r="AN25" i="73"/>
  <c r="L783" i="91"/>
  <c r="K783" i="91" s="1"/>
  <c r="M783" i="91" s="1"/>
  <c r="I184" i="91"/>
  <c r="H184" i="91" s="1"/>
  <c r="L785" i="91"/>
  <c r="K785" i="91" s="1"/>
  <c r="M785" i="91" s="1"/>
  <c r="I197" i="91"/>
  <c r="H197" i="91" s="1"/>
  <c r="V49" i="73"/>
  <c r="I796" i="91" s="1"/>
  <c r="M778" i="91"/>
  <c r="M772" i="91"/>
  <c r="M753" i="91"/>
  <c r="M751" i="91"/>
  <c r="M710" i="91"/>
  <c r="M708" i="91"/>
  <c r="M706" i="91"/>
  <c r="M694" i="91"/>
  <c r="M692" i="91"/>
  <c r="M690" i="91"/>
  <c r="M688" i="91"/>
  <c r="M686" i="91"/>
  <c r="M684" i="91"/>
  <c r="M676" i="91"/>
  <c r="M672" i="91"/>
  <c r="M664" i="91"/>
  <c r="M663" i="91"/>
  <c r="M661" i="91"/>
  <c r="M659" i="91"/>
  <c r="M657" i="91"/>
  <c r="M653" i="91"/>
  <c r="M651" i="91"/>
  <c r="M649" i="91"/>
  <c r="M647" i="91"/>
  <c r="M645" i="91"/>
  <c r="M643" i="91"/>
  <c r="M637" i="91"/>
  <c r="M611" i="91"/>
  <c r="M609" i="91"/>
  <c r="M607" i="91"/>
  <c r="M605" i="91"/>
  <c r="M603" i="91"/>
  <c r="M601" i="91"/>
  <c r="M599" i="91"/>
  <c r="M597" i="91"/>
  <c r="M595" i="91"/>
  <c r="M593" i="91"/>
  <c r="M579" i="91"/>
  <c r="M565" i="91"/>
  <c r="M779" i="91"/>
  <c r="M774" i="91"/>
  <c r="M747" i="91"/>
  <c r="M715" i="91"/>
  <c r="M693" i="91"/>
  <c r="M678" i="91"/>
  <c r="M671" i="91"/>
  <c r="M665" i="91"/>
  <c r="M655" i="91"/>
  <c r="M583" i="91"/>
  <c r="M573" i="91"/>
  <c r="M771" i="91"/>
  <c r="M770" i="91"/>
  <c r="V688" i="65"/>
  <c r="W688" i="65" s="1"/>
  <c r="L780" i="91" s="1"/>
  <c r="K780" i="91" s="1"/>
  <c r="M768" i="91"/>
  <c r="M556" i="91"/>
  <c r="M759" i="91"/>
  <c r="M757" i="91"/>
  <c r="M755" i="91"/>
  <c r="M741" i="91"/>
  <c r="M739" i="91"/>
  <c r="M737" i="91"/>
  <c r="M731" i="91"/>
  <c r="M729" i="91"/>
  <c r="M723" i="91"/>
  <c r="M721" i="91"/>
  <c r="M555" i="91"/>
  <c r="V669" i="65"/>
  <c r="I761" i="91" s="1"/>
  <c r="M712" i="91"/>
  <c r="M704" i="91"/>
  <c r="M702" i="91"/>
  <c r="M698" i="91"/>
  <c r="M696" i="91"/>
  <c r="M683" i="91"/>
  <c r="M682" i="91"/>
  <c r="M680" i="91"/>
  <c r="M670" i="91"/>
  <c r="M554" i="91"/>
  <c r="M668" i="91"/>
  <c r="M666" i="91"/>
  <c r="H714" i="91"/>
  <c r="M660" i="91"/>
  <c r="M658" i="91"/>
  <c r="M656" i="91"/>
  <c r="M654" i="91"/>
  <c r="M652" i="91"/>
  <c r="M650" i="91"/>
  <c r="M648" i="91"/>
  <c r="M644" i="91"/>
  <c r="M642" i="91"/>
  <c r="M640" i="91"/>
  <c r="M638" i="91"/>
  <c r="M636" i="91"/>
  <c r="M634" i="91"/>
  <c r="M632" i="91"/>
  <c r="M630" i="91"/>
  <c r="M628" i="91"/>
  <c r="M626" i="91"/>
  <c r="M624" i="91"/>
  <c r="M623" i="91"/>
  <c r="M553" i="91"/>
  <c r="M622" i="91"/>
  <c r="M620" i="91"/>
  <c r="H662" i="91"/>
  <c r="M617" i="91"/>
  <c r="M615" i="91"/>
  <c r="H557" i="91"/>
  <c r="H618" i="91"/>
  <c r="M612" i="91"/>
  <c r="M610" i="91"/>
  <c r="M608" i="91"/>
  <c r="M606" i="91"/>
  <c r="M604" i="91"/>
  <c r="M602" i="91"/>
  <c r="M600" i="91"/>
  <c r="M598" i="91"/>
  <c r="M596" i="91"/>
  <c r="M594" i="91"/>
  <c r="M592" i="91"/>
  <c r="M590" i="91"/>
  <c r="M588" i="91"/>
  <c r="M586" i="91"/>
  <c r="M584" i="91"/>
  <c r="M582" i="91"/>
  <c r="M580" i="91"/>
  <c r="M578" i="91"/>
  <c r="M576" i="91"/>
  <c r="M574" i="91"/>
  <c r="M572" i="91"/>
  <c r="M570" i="91"/>
  <c r="M568" i="91"/>
  <c r="M566" i="91"/>
  <c r="M564" i="91"/>
  <c r="M562" i="91"/>
  <c r="V464" i="65"/>
  <c r="W464" i="65" s="1"/>
  <c r="M560" i="91"/>
  <c r="L551" i="91"/>
  <c r="K551" i="91" s="1"/>
  <c r="M551" i="91" s="1"/>
  <c r="M763" i="91"/>
  <c r="L549" i="91"/>
  <c r="K549" i="91" s="1"/>
  <c r="M549" i="91" s="1"/>
  <c r="H780" i="91"/>
  <c r="H761" i="91"/>
  <c r="L548" i="91"/>
  <c r="K548" i="91" s="1"/>
  <c r="M548" i="91" s="1"/>
  <c r="V622" i="65"/>
  <c r="I714" i="91" s="1"/>
  <c r="L547" i="91"/>
  <c r="K547" i="91" s="1"/>
  <c r="M547" i="91" s="1"/>
  <c r="V570" i="65"/>
  <c r="I662" i="91" s="1"/>
  <c r="L546" i="91"/>
  <c r="K546" i="91" s="1"/>
  <c r="M546" i="91" s="1"/>
  <c r="H550" i="91"/>
  <c r="W526" i="65"/>
  <c r="L618" i="91" s="1"/>
  <c r="K618" i="91" s="1"/>
  <c r="I618" i="91"/>
  <c r="L545" i="91"/>
  <c r="K545" i="91" s="1"/>
  <c r="M545" i="91" s="1"/>
  <c r="V238" i="65"/>
  <c r="I550" i="91" s="1"/>
  <c r="V521" i="65"/>
  <c r="I613" i="91" s="1"/>
  <c r="L544" i="91"/>
  <c r="K544" i="91" s="1"/>
  <c r="M544" i="91" s="1"/>
  <c r="H613" i="91"/>
  <c r="M508" i="91"/>
  <c r="M501" i="91"/>
  <c r="M500" i="91"/>
  <c r="M499" i="91"/>
  <c r="M498" i="91"/>
  <c r="M496" i="91"/>
  <c r="M488" i="91"/>
  <c r="M487" i="91"/>
  <c r="M486" i="91"/>
  <c r="M510" i="91"/>
  <c r="M507" i="91"/>
  <c r="M506" i="91"/>
  <c r="M502" i="91"/>
  <c r="M511" i="91"/>
  <c r="M509" i="91"/>
  <c r="M505" i="91"/>
  <c r="M495" i="91"/>
  <c r="M494" i="91"/>
  <c r="M493" i="91"/>
  <c r="M490" i="91"/>
  <c r="M489" i="91"/>
  <c r="M485" i="91"/>
  <c r="M483" i="91"/>
  <c r="I149" i="91"/>
  <c r="H149" i="91" s="1"/>
  <c r="L492" i="91"/>
  <c r="K492" i="91" s="1"/>
  <c r="M492" i="91" s="1"/>
  <c r="M491" i="91"/>
  <c r="Z102" i="87"/>
  <c r="M482" i="91"/>
  <c r="L484" i="91"/>
  <c r="K484" i="91" s="1"/>
  <c r="M484" i="91" s="1"/>
  <c r="I141" i="91"/>
  <c r="H141" i="91" s="1"/>
  <c r="H481" i="91"/>
  <c r="L452" i="91"/>
  <c r="K452" i="91" s="1"/>
  <c r="M452" i="91" s="1"/>
  <c r="L140" i="91"/>
  <c r="L26" i="91"/>
  <c r="K26" i="91" s="1"/>
  <c r="L81" i="91"/>
  <c r="L480" i="91"/>
  <c r="K480" i="91" s="1"/>
  <c r="M480" i="91" s="1"/>
  <c r="L168" i="91"/>
  <c r="L167" i="91"/>
  <c r="L479" i="91"/>
  <c r="K479" i="91" s="1"/>
  <c r="M479" i="91" s="1"/>
  <c r="L478" i="91"/>
  <c r="K478" i="91" s="1"/>
  <c r="M478" i="91" s="1"/>
  <c r="L166" i="91"/>
  <c r="L477" i="91"/>
  <c r="K477" i="91" s="1"/>
  <c r="M477" i="91" s="1"/>
  <c r="L165" i="91"/>
  <c r="L476" i="91"/>
  <c r="K476" i="91" s="1"/>
  <c r="M476" i="91" s="1"/>
  <c r="L164" i="91"/>
  <c r="L163" i="91"/>
  <c r="L475" i="91"/>
  <c r="K475" i="91" s="1"/>
  <c r="M475" i="91" s="1"/>
  <c r="L474" i="91"/>
  <c r="K474" i="91" s="1"/>
  <c r="M474" i="91" s="1"/>
  <c r="L162" i="91"/>
  <c r="L473" i="91"/>
  <c r="K473" i="91" s="1"/>
  <c r="M473" i="91" s="1"/>
  <c r="L161" i="91"/>
  <c r="K161" i="91" s="1"/>
  <c r="M161" i="91" s="1"/>
  <c r="L472" i="91"/>
  <c r="K472" i="91" s="1"/>
  <c r="M472" i="91" s="1"/>
  <c r="L160" i="91"/>
  <c r="L159" i="91"/>
  <c r="L471" i="91"/>
  <c r="K471" i="91" s="1"/>
  <c r="M471" i="91" s="1"/>
  <c r="L470" i="91"/>
  <c r="K470" i="91" s="1"/>
  <c r="M470" i="91" s="1"/>
  <c r="L158" i="91"/>
  <c r="L469" i="91"/>
  <c r="K469" i="91" s="1"/>
  <c r="M469" i="91" s="1"/>
  <c r="L157" i="91"/>
  <c r="L468" i="91"/>
  <c r="K468" i="91" s="1"/>
  <c r="M468" i="91" s="1"/>
  <c r="L156" i="91"/>
  <c r="L155" i="91"/>
  <c r="L467" i="91"/>
  <c r="K467" i="91" s="1"/>
  <c r="M467" i="91" s="1"/>
  <c r="L466" i="91"/>
  <c r="K466" i="91" s="1"/>
  <c r="M466" i="91" s="1"/>
  <c r="L154" i="91"/>
  <c r="K154" i="91" s="1"/>
  <c r="M154" i="91" s="1"/>
  <c r="L465" i="91"/>
  <c r="K465" i="91" s="1"/>
  <c r="M465" i="91" s="1"/>
  <c r="L153" i="91"/>
  <c r="L464" i="91"/>
  <c r="K464" i="91" s="1"/>
  <c r="M464" i="91" s="1"/>
  <c r="L152" i="91"/>
  <c r="L151" i="91"/>
  <c r="L463" i="91"/>
  <c r="K463" i="91" s="1"/>
  <c r="M463" i="91" s="1"/>
  <c r="L462" i="91"/>
  <c r="K462" i="91" s="1"/>
  <c r="M462" i="91" s="1"/>
  <c r="L150" i="91"/>
  <c r="L461" i="91"/>
  <c r="K461" i="91" s="1"/>
  <c r="M461" i="91" s="1"/>
  <c r="L149" i="91"/>
  <c r="L460" i="91"/>
  <c r="K460" i="91" s="1"/>
  <c r="M460" i="91" s="1"/>
  <c r="L148" i="91"/>
  <c r="L459" i="91"/>
  <c r="K459" i="91" s="1"/>
  <c r="M459" i="91" s="1"/>
  <c r="L147" i="91"/>
  <c r="L458" i="91"/>
  <c r="K458" i="91" s="1"/>
  <c r="M458" i="91" s="1"/>
  <c r="L146" i="91"/>
  <c r="L457" i="91"/>
  <c r="K457" i="91" s="1"/>
  <c r="M457" i="91" s="1"/>
  <c r="L145" i="91"/>
  <c r="L456" i="91"/>
  <c r="K456" i="91" s="1"/>
  <c r="M456" i="91" s="1"/>
  <c r="L144" i="91"/>
  <c r="K144" i="91" s="1"/>
  <c r="M144" i="91" s="1"/>
  <c r="L143" i="91"/>
  <c r="L455" i="91"/>
  <c r="K455" i="91" s="1"/>
  <c r="M455" i="91" s="1"/>
  <c r="L454" i="91"/>
  <c r="K454" i="91" s="1"/>
  <c r="M454" i="91" s="1"/>
  <c r="L142" i="91"/>
  <c r="V102" i="87"/>
  <c r="W102" i="87" s="1"/>
  <c r="L19" i="91" s="1"/>
  <c r="L451" i="91"/>
  <c r="K451" i="91" s="1"/>
  <c r="M451" i="91" s="1"/>
  <c r="L111" i="91"/>
  <c r="L80" i="91"/>
  <c r="L32" i="91"/>
  <c r="K32" i="91" s="1"/>
  <c r="L453" i="91"/>
  <c r="K453" i="91" s="1"/>
  <c r="M453" i="91" s="1"/>
  <c r="L141" i="91"/>
  <c r="M447" i="91"/>
  <c r="I75" i="91"/>
  <c r="H75" i="91" s="1"/>
  <c r="L450" i="91"/>
  <c r="K450" i="91" s="1"/>
  <c r="M450" i="91" s="1"/>
  <c r="M72" i="91"/>
  <c r="M449" i="91"/>
  <c r="L448" i="91"/>
  <c r="K448" i="91" s="1"/>
  <c r="M448" i="91" s="1"/>
  <c r="I69" i="91"/>
  <c r="H69" i="91" s="1"/>
  <c r="L75" i="91"/>
  <c r="L446" i="91"/>
  <c r="K446" i="91" s="1"/>
  <c r="M446" i="91" s="1"/>
  <c r="I78" i="91"/>
  <c r="H78" i="91" s="1"/>
  <c r="I76" i="91"/>
  <c r="H76" i="91" s="1"/>
  <c r="L444" i="91"/>
  <c r="K444" i="91" s="1"/>
  <c r="M444" i="91" s="1"/>
  <c r="L69" i="91"/>
  <c r="M413" i="91"/>
  <c r="H429" i="91"/>
  <c r="L29" i="91"/>
  <c r="K29" i="91" s="1"/>
  <c r="L417" i="91"/>
  <c r="K417" i="91" s="1"/>
  <c r="M417" i="91" s="1"/>
  <c r="L304" i="91"/>
  <c r="L428" i="91"/>
  <c r="K428" i="91" s="1"/>
  <c r="M428" i="91" s="1"/>
  <c r="L315" i="91"/>
  <c r="L427" i="91"/>
  <c r="K427" i="91" s="1"/>
  <c r="M427" i="91" s="1"/>
  <c r="L314" i="91"/>
  <c r="L426" i="91"/>
  <c r="K426" i="91" s="1"/>
  <c r="M426" i="91" s="1"/>
  <c r="L313" i="91"/>
  <c r="L425" i="91"/>
  <c r="K425" i="91" s="1"/>
  <c r="M425" i="91" s="1"/>
  <c r="L312" i="91"/>
  <c r="L424" i="91"/>
  <c r="K424" i="91" s="1"/>
  <c r="M424" i="91" s="1"/>
  <c r="L311" i="91"/>
  <c r="L423" i="91"/>
  <c r="K423" i="91" s="1"/>
  <c r="M423" i="91" s="1"/>
  <c r="L310" i="91"/>
  <c r="L422" i="91"/>
  <c r="K422" i="91" s="1"/>
  <c r="M422" i="91" s="1"/>
  <c r="L309" i="91"/>
  <c r="L421" i="91"/>
  <c r="K421" i="91" s="1"/>
  <c r="M421" i="91" s="1"/>
  <c r="L308" i="91"/>
  <c r="L420" i="91"/>
  <c r="K420" i="91" s="1"/>
  <c r="M420" i="91" s="1"/>
  <c r="L307" i="91"/>
  <c r="AE49" i="72"/>
  <c r="AF49" i="72" s="1"/>
  <c r="L419" i="91"/>
  <c r="K419" i="91" s="1"/>
  <c r="M419" i="91" s="1"/>
  <c r="L306" i="91"/>
  <c r="L418" i="91"/>
  <c r="K418" i="91" s="1"/>
  <c r="M418" i="91" s="1"/>
  <c r="L305" i="91"/>
  <c r="L416" i="91"/>
  <c r="K416" i="91" s="1"/>
  <c r="M416" i="91" s="1"/>
  <c r="L292" i="91"/>
  <c r="L35" i="91"/>
  <c r="K35" i="91" s="1"/>
  <c r="M35" i="91" s="1"/>
  <c r="M405" i="91"/>
  <c r="M403" i="91"/>
  <c r="L414" i="91"/>
  <c r="K414" i="91" s="1"/>
  <c r="M414" i="91" s="1"/>
  <c r="L279" i="91"/>
  <c r="L412" i="91"/>
  <c r="K412" i="91" s="1"/>
  <c r="M412" i="91" s="1"/>
  <c r="L277" i="91"/>
  <c r="L411" i="91"/>
  <c r="K411" i="91" s="1"/>
  <c r="M411" i="91" s="1"/>
  <c r="L276" i="91"/>
  <c r="L410" i="91"/>
  <c r="K410" i="91" s="1"/>
  <c r="M410" i="91" s="1"/>
  <c r="L275" i="91"/>
  <c r="L409" i="91"/>
  <c r="K409" i="91" s="1"/>
  <c r="M409" i="91" s="1"/>
  <c r="L274" i="91"/>
  <c r="AH42" i="72"/>
  <c r="I436" i="91" s="1"/>
  <c r="L408" i="91"/>
  <c r="K408" i="91" s="1"/>
  <c r="M408" i="91" s="1"/>
  <c r="L273" i="91"/>
  <c r="L406" i="91"/>
  <c r="K406" i="91" s="1"/>
  <c r="M406" i="91" s="1"/>
  <c r="L271" i="91"/>
  <c r="M270" i="91"/>
  <c r="M34" i="91"/>
  <c r="M256" i="91"/>
  <c r="M402" i="91"/>
  <c r="L404" i="91"/>
  <c r="K404" i="91" s="1"/>
  <c r="M404" i="91" s="1"/>
  <c r="L269" i="91"/>
  <c r="AC49" i="72"/>
  <c r="M400" i="91"/>
  <c r="M396" i="91"/>
  <c r="Y49" i="72"/>
  <c r="Z49" i="72" s="1"/>
  <c r="L232" i="91"/>
  <c r="L389" i="91"/>
  <c r="K389" i="91" s="1"/>
  <c r="M389" i="91" s="1"/>
  <c r="L27" i="91"/>
  <c r="K27" i="91" s="1"/>
  <c r="AH48" i="72"/>
  <c r="AI48" i="72" s="1"/>
  <c r="L442" i="91" s="1"/>
  <c r="K442" i="91" s="1"/>
  <c r="L399" i="91"/>
  <c r="K399" i="91" s="1"/>
  <c r="M399" i="91" s="1"/>
  <c r="L242" i="91"/>
  <c r="L398" i="91"/>
  <c r="K398" i="91" s="1"/>
  <c r="M398" i="91" s="1"/>
  <c r="L241" i="91"/>
  <c r="AH46" i="72"/>
  <c r="I440" i="91" s="1"/>
  <c r="L397" i="91"/>
  <c r="K397" i="91" s="1"/>
  <c r="M397" i="91" s="1"/>
  <c r="L240" i="91"/>
  <c r="M239" i="91"/>
  <c r="L395" i="91"/>
  <c r="K395" i="91" s="1"/>
  <c r="M395" i="91" s="1"/>
  <c r="L238" i="91"/>
  <c r="L394" i="91"/>
  <c r="K394" i="91" s="1"/>
  <c r="M394" i="91" s="1"/>
  <c r="L237" i="91"/>
  <c r="L393" i="91"/>
  <c r="K393" i="91" s="1"/>
  <c r="M393" i="91" s="1"/>
  <c r="L236" i="91"/>
  <c r="AH40" i="72"/>
  <c r="I434" i="91" s="1"/>
  <c r="AH25" i="72"/>
  <c r="I430" i="91" s="1"/>
  <c r="L391" i="91"/>
  <c r="K391" i="91" s="1"/>
  <c r="M391" i="91" s="1"/>
  <c r="L234" i="91"/>
  <c r="L388" i="91"/>
  <c r="K388" i="91" s="1"/>
  <c r="M388" i="91" s="1"/>
  <c r="L220" i="91"/>
  <c r="L33" i="91"/>
  <c r="K33" i="91" s="1"/>
  <c r="L390" i="91"/>
  <c r="K390" i="91" s="1"/>
  <c r="M390" i="91" s="1"/>
  <c r="L233" i="91"/>
  <c r="H401" i="91"/>
  <c r="M379" i="91"/>
  <c r="M24" i="91"/>
  <c r="M375" i="91"/>
  <c r="AH38" i="72"/>
  <c r="I432" i="91" s="1"/>
  <c r="H432" i="91"/>
  <c r="L386" i="91"/>
  <c r="K386" i="91" s="1"/>
  <c r="M386" i="91" s="1"/>
  <c r="L207" i="91"/>
  <c r="AH47" i="72"/>
  <c r="H441" i="91"/>
  <c r="K206" i="91"/>
  <c r="L384" i="91"/>
  <c r="K384" i="91" s="1"/>
  <c r="M384" i="91" s="1"/>
  <c r="L205" i="91"/>
  <c r="L383" i="91"/>
  <c r="K383" i="91" s="1"/>
  <c r="M383" i="91" s="1"/>
  <c r="L204" i="91"/>
  <c r="AI45" i="72"/>
  <c r="L439" i="91" s="1"/>
  <c r="K439" i="91" s="1"/>
  <c r="I439" i="91"/>
  <c r="AH44" i="72"/>
  <c r="I438" i="91" s="1"/>
  <c r="L382" i="91"/>
  <c r="K382" i="91" s="1"/>
  <c r="M382" i="91" s="1"/>
  <c r="L203" i="91"/>
  <c r="L381" i="91"/>
  <c r="K381" i="91" s="1"/>
  <c r="M381" i="91" s="1"/>
  <c r="L202" i="91"/>
  <c r="AH43" i="72"/>
  <c r="AI43" i="72" s="1"/>
  <c r="L437" i="91" s="1"/>
  <c r="H437" i="91"/>
  <c r="L380" i="91"/>
  <c r="K380" i="91" s="1"/>
  <c r="M380" i="91" s="1"/>
  <c r="L201" i="91"/>
  <c r="K435" i="91"/>
  <c r="K200" i="91"/>
  <c r="I435" i="91"/>
  <c r="L378" i="91"/>
  <c r="K378" i="91" s="1"/>
  <c r="M378" i="91" s="1"/>
  <c r="L199" i="91"/>
  <c r="K433" i="91"/>
  <c r="K198" i="91"/>
  <c r="I433" i="91"/>
  <c r="M374" i="91"/>
  <c r="L376" i="91"/>
  <c r="K376" i="91" s="1"/>
  <c r="M376" i="91" s="1"/>
  <c r="L197" i="91"/>
  <c r="H430" i="91"/>
  <c r="W49" i="72"/>
  <c r="M358" i="91"/>
  <c r="M373" i="91"/>
  <c r="M339" i="91"/>
  <c r="M364" i="91"/>
  <c r="H332" i="91"/>
  <c r="M359" i="91"/>
  <c r="H362" i="91"/>
  <c r="L361" i="91"/>
  <c r="K361" i="91" s="1"/>
  <c r="M361" i="91" s="1"/>
  <c r="I29" i="91"/>
  <c r="H29" i="91" s="1"/>
  <c r="AO22" i="89"/>
  <c r="I362" i="91"/>
  <c r="AN27" i="89"/>
  <c r="M355" i="91"/>
  <c r="L356" i="91"/>
  <c r="K356" i="91" s="1"/>
  <c r="M356" i="91" s="1"/>
  <c r="I57" i="91"/>
  <c r="H57" i="91" s="1"/>
  <c r="AK22" i="89"/>
  <c r="I357" i="91" s="1"/>
  <c r="L353" i="91"/>
  <c r="K353" i="91" s="1"/>
  <c r="M353" i="91" s="1"/>
  <c r="I52" i="91"/>
  <c r="H52" i="91" s="1"/>
  <c r="H357" i="91"/>
  <c r="M350" i="91"/>
  <c r="K55" i="91"/>
  <c r="M55" i="91" s="1"/>
  <c r="L351" i="91"/>
  <c r="K351" i="91" s="1"/>
  <c r="M351" i="91" s="1"/>
  <c r="L57" i="91"/>
  <c r="I28" i="91"/>
  <c r="H28" i="91" s="1"/>
  <c r="M28" i="91" s="1"/>
  <c r="AH27" i="89"/>
  <c r="L352" i="91"/>
  <c r="K352" i="91" s="1"/>
  <c r="L63" i="91"/>
  <c r="I22" i="91"/>
  <c r="L58" i="91"/>
  <c r="L78" i="91"/>
  <c r="K63" i="91"/>
  <c r="H22" i="91"/>
  <c r="K78" i="91"/>
  <c r="K56" i="91"/>
  <c r="M56" i="91" s="1"/>
  <c r="I352" i="91"/>
  <c r="M344" i="91"/>
  <c r="L346" i="91"/>
  <c r="K346" i="91" s="1"/>
  <c r="M346" i="91" s="1"/>
  <c r="I47" i="91"/>
  <c r="H47" i="91" s="1"/>
  <c r="AF22" i="89"/>
  <c r="M343" i="91"/>
  <c r="L345" i="91"/>
  <c r="K345" i="91" s="1"/>
  <c r="M345" i="91" s="1"/>
  <c r="I46" i="91"/>
  <c r="H46" i="91" s="1"/>
  <c r="M367" i="91"/>
  <c r="M45" i="91"/>
  <c r="L341" i="91"/>
  <c r="K341" i="91" s="1"/>
  <c r="M341" i="91" s="1"/>
  <c r="L47" i="91"/>
  <c r="I27" i="91"/>
  <c r="H27" i="91" s="1"/>
  <c r="AB22" i="89"/>
  <c r="L338" i="91"/>
  <c r="K338" i="91" s="1"/>
  <c r="M338" i="91" s="1"/>
  <c r="L42" i="91"/>
  <c r="L340" i="91"/>
  <c r="K340" i="91" s="1"/>
  <c r="M340" i="91" s="1"/>
  <c r="L46" i="91"/>
  <c r="I33" i="91"/>
  <c r="H33" i="91" s="1"/>
  <c r="M372" i="91"/>
  <c r="AQ19" i="89"/>
  <c r="I368" i="91" s="1"/>
  <c r="L366" i="91"/>
  <c r="K366" i="91" s="1"/>
  <c r="M366" i="91" s="1"/>
  <c r="L329" i="91"/>
  <c r="K329" i="91" s="1"/>
  <c r="M329" i="91" s="1"/>
  <c r="L37" i="91"/>
  <c r="H368" i="91"/>
  <c r="AR21" i="89"/>
  <c r="I370" i="91"/>
  <c r="AQ16" i="89"/>
  <c r="AR16" i="89" s="1"/>
  <c r="L363" i="91"/>
  <c r="K363" i="91" s="1"/>
  <c r="M363" i="91" s="1"/>
  <c r="AQ20" i="89"/>
  <c r="I369" i="91" s="1"/>
  <c r="H365" i="91"/>
  <c r="H369" i="91"/>
  <c r="V22" i="89"/>
  <c r="I332" i="91" s="1"/>
  <c r="L36" i="91"/>
  <c r="L328" i="91"/>
  <c r="K328" i="91" s="1"/>
  <c r="M328" i="91" s="1"/>
  <c r="L330" i="91"/>
  <c r="K330" i="91" s="1"/>
  <c r="M330" i="91" s="1"/>
  <c r="I30" i="91"/>
  <c r="H30" i="91" s="1"/>
  <c r="M30" i="91" s="1"/>
  <c r="Y27" i="90"/>
  <c r="Z22" i="90"/>
  <c r="AH37" i="72"/>
  <c r="I431" i="91" s="1"/>
  <c r="AO37" i="73"/>
  <c r="L890" i="91" s="1"/>
  <c r="K890" i="91" s="1"/>
  <c r="V27" i="90"/>
  <c r="M243" i="91" l="1"/>
  <c r="M206" i="91"/>
  <c r="M272" i="91"/>
  <c r="M78" i="91"/>
  <c r="M27" i="91"/>
  <c r="I401" i="91"/>
  <c r="M29" i="91"/>
  <c r="L912" i="91"/>
  <c r="K912" i="91" s="1"/>
  <c r="M912" i="91" s="1"/>
  <c r="I326" i="91"/>
  <c r="H326" i="91" s="1"/>
  <c r="I317" i="91"/>
  <c r="H317" i="91" s="1"/>
  <c r="K323" i="91"/>
  <c r="M323" i="91" s="1"/>
  <c r="M907" i="91"/>
  <c r="K325" i="91"/>
  <c r="M325" i="91" s="1"/>
  <c r="K317" i="91"/>
  <c r="M317" i="91" s="1"/>
  <c r="K324" i="91"/>
  <c r="M324" i="91" s="1"/>
  <c r="K326" i="91"/>
  <c r="M326" i="91" s="1"/>
  <c r="K320" i="91"/>
  <c r="M320" i="91" s="1"/>
  <c r="I866" i="91"/>
  <c r="M866" i="91" s="1"/>
  <c r="M278" i="91"/>
  <c r="I894" i="91"/>
  <c r="M235" i="91"/>
  <c r="I898" i="91"/>
  <c r="M898" i="91" s="1"/>
  <c r="M200" i="91"/>
  <c r="M198" i="91"/>
  <c r="M184" i="91"/>
  <c r="M890" i="91"/>
  <c r="I316" i="91"/>
  <c r="H316" i="91" s="1"/>
  <c r="I852" i="91"/>
  <c r="K852" i="91"/>
  <c r="M901" i="91"/>
  <c r="L838" i="91"/>
  <c r="K838" i="91" s="1"/>
  <c r="M838" i="91" s="1"/>
  <c r="I280" i="91"/>
  <c r="H280" i="91" s="1"/>
  <c r="AC49" i="73"/>
  <c r="L824" i="91" s="1"/>
  <c r="K824" i="91" s="1"/>
  <c r="I824" i="91"/>
  <c r="M897" i="91"/>
  <c r="Z49" i="73"/>
  <c r="I810" i="91"/>
  <c r="M196" i="91"/>
  <c r="M893" i="91"/>
  <c r="M891" i="91"/>
  <c r="AO47" i="73"/>
  <c r="L900" i="91" s="1"/>
  <c r="K900" i="91" s="1"/>
  <c r="I900" i="91"/>
  <c r="M899" i="91"/>
  <c r="AO43" i="73"/>
  <c r="L896" i="91" s="1"/>
  <c r="K896" i="91" s="1"/>
  <c r="I896" i="91"/>
  <c r="AO42" i="73"/>
  <c r="L895" i="91" s="1"/>
  <c r="K895" i="91" s="1"/>
  <c r="I895" i="91"/>
  <c r="M894" i="91"/>
  <c r="AO39" i="73"/>
  <c r="L892" i="91" s="1"/>
  <c r="K892" i="91" s="1"/>
  <c r="I892" i="91"/>
  <c r="AO25" i="73"/>
  <c r="H902" i="91" s="1"/>
  <c r="W49" i="73"/>
  <c r="I878" i="91"/>
  <c r="I780" i="91"/>
  <c r="M780" i="91" s="1"/>
  <c r="W669" i="65"/>
  <c r="L761" i="91" s="1"/>
  <c r="K761" i="91" s="1"/>
  <c r="M761" i="91" s="1"/>
  <c r="I557" i="91"/>
  <c r="L557" i="91"/>
  <c r="K557" i="91" s="1"/>
  <c r="I171" i="91"/>
  <c r="H171" i="91" s="1"/>
  <c r="W622" i="65"/>
  <c r="L714" i="91" s="1"/>
  <c r="K714" i="91" s="1"/>
  <c r="M714" i="91" s="1"/>
  <c r="W570" i="65"/>
  <c r="L662" i="91" s="1"/>
  <c r="K662" i="91" s="1"/>
  <c r="M662" i="91" s="1"/>
  <c r="M618" i="91"/>
  <c r="W238" i="65"/>
  <c r="H782" i="91" s="1"/>
  <c r="W521" i="65"/>
  <c r="L613" i="91" s="1"/>
  <c r="K613" i="91" s="1"/>
  <c r="M613" i="91" s="1"/>
  <c r="L512" i="91"/>
  <c r="K512" i="91" s="1"/>
  <c r="M512" i="91" s="1"/>
  <c r="I169" i="91"/>
  <c r="H169" i="91" s="1"/>
  <c r="K140" i="91"/>
  <c r="M140" i="91" s="1"/>
  <c r="K81" i="91"/>
  <c r="M81" i="91" s="1"/>
  <c r="K168" i="91"/>
  <c r="M168" i="91" s="1"/>
  <c r="K167" i="91"/>
  <c r="M167" i="91" s="1"/>
  <c r="K166" i="91"/>
  <c r="M166" i="91" s="1"/>
  <c r="K165" i="91"/>
  <c r="M165" i="91" s="1"/>
  <c r="K164" i="91"/>
  <c r="M164" i="91" s="1"/>
  <c r="K163" i="91"/>
  <c r="M163" i="91" s="1"/>
  <c r="K162" i="91"/>
  <c r="M162" i="91" s="1"/>
  <c r="K160" i="91"/>
  <c r="M160" i="91" s="1"/>
  <c r="K159" i="91"/>
  <c r="M159" i="91" s="1"/>
  <c r="K158" i="91"/>
  <c r="M158" i="91" s="1"/>
  <c r="K157" i="91"/>
  <c r="M157" i="91" s="1"/>
  <c r="K156" i="91"/>
  <c r="M156" i="91" s="1"/>
  <c r="K155" i="91"/>
  <c r="M155" i="91" s="1"/>
  <c r="K153" i="91"/>
  <c r="M153" i="91" s="1"/>
  <c r="K152" i="91"/>
  <c r="M152" i="91" s="1"/>
  <c r="K151" i="91"/>
  <c r="M151" i="91" s="1"/>
  <c r="K150" i="91"/>
  <c r="M150" i="91" s="1"/>
  <c r="K149" i="91"/>
  <c r="M149" i="91" s="1"/>
  <c r="K148" i="91"/>
  <c r="M148" i="91" s="1"/>
  <c r="K147" i="91"/>
  <c r="M147" i="91" s="1"/>
  <c r="K146" i="91"/>
  <c r="M146" i="91" s="1"/>
  <c r="L82" i="91"/>
  <c r="K82" i="91" s="1"/>
  <c r="M82" i="91" s="1"/>
  <c r="L169" i="91"/>
  <c r="K169" i="91" s="1"/>
  <c r="K145" i="91"/>
  <c r="M145" i="91" s="1"/>
  <c r="L481" i="91"/>
  <c r="K481" i="91" s="1"/>
  <c r="K143" i="91"/>
  <c r="M143" i="91" s="1"/>
  <c r="K142" i="91"/>
  <c r="M142" i="91" s="1"/>
  <c r="K141" i="91"/>
  <c r="M141" i="91" s="1"/>
  <c r="K111" i="91"/>
  <c r="M111" i="91" s="1"/>
  <c r="I481" i="91"/>
  <c r="K80" i="91"/>
  <c r="M80" i="91" s="1"/>
  <c r="K75" i="91"/>
  <c r="M75" i="91" s="1"/>
  <c r="K69" i="91"/>
  <c r="M69" i="91" s="1"/>
  <c r="I442" i="91"/>
  <c r="M442" i="91" s="1"/>
  <c r="AI46" i="72"/>
  <c r="L440" i="91" s="1"/>
  <c r="K440" i="91" s="1"/>
  <c r="M440" i="91" s="1"/>
  <c r="K304" i="91"/>
  <c r="M304" i="91" s="1"/>
  <c r="K315" i="91"/>
  <c r="M315" i="91" s="1"/>
  <c r="K314" i="91"/>
  <c r="M314" i="91" s="1"/>
  <c r="K313" i="91"/>
  <c r="M313" i="91" s="1"/>
  <c r="K312" i="91"/>
  <c r="M312" i="91" s="1"/>
  <c r="K311" i="91"/>
  <c r="M311" i="91" s="1"/>
  <c r="K310" i="91"/>
  <c r="M310" i="91" s="1"/>
  <c r="K309" i="91"/>
  <c r="M309" i="91" s="1"/>
  <c r="K308" i="91"/>
  <c r="M308" i="91" s="1"/>
  <c r="I429" i="91"/>
  <c r="K307" i="91"/>
  <c r="M307" i="91" s="1"/>
  <c r="K306" i="91"/>
  <c r="M306" i="91" s="1"/>
  <c r="L429" i="91"/>
  <c r="K429" i="91" s="1"/>
  <c r="L316" i="91"/>
  <c r="L23" i="91"/>
  <c r="K23" i="91" s="1"/>
  <c r="K305" i="91"/>
  <c r="M305" i="91" s="1"/>
  <c r="K292" i="91"/>
  <c r="M292" i="91" s="1"/>
  <c r="AI42" i="72"/>
  <c r="L436" i="91" s="1"/>
  <c r="K436" i="91" s="1"/>
  <c r="M436" i="91" s="1"/>
  <c r="AI40" i="72"/>
  <c r="L434" i="91" s="1"/>
  <c r="K434" i="91" s="1"/>
  <c r="M434" i="91" s="1"/>
  <c r="K279" i="91"/>
  <c r="M279" i="91" s="1"/>
  <c r="K277" i="91"/>
  <c r="M277" i="91" s="1"/>
  <c r="K276" i="91"/>
  <c r="M276" i="91" s="1"/>
  <c r="K275" i="91"/>
  <c r="M275" i="91" s="1"/>
  <c r="K274" i="91"/>
  <c r="M274" i="91" s="1"/>
  <c r="K273" i="91"/>
  <c r="M273" i="91" s="1"/>
  <c r="K271" i="91"/>
  <c r="M271" i="91" s="1"/>
  <c r="K269" i="91"/>
  <c r="M269" i="91" s="1"/>
  <c r="L415" i="91"/>
  <c r="K415" i="91" s="1"/>
  <c r="M415" i="91" s="1"/>
  <c r="L22" i="91"/>
  <c r="K22" i="91" s="1"/>
  <c r="M22" i="91" s="1"/>
  <c r="L280" i="91"/>
  <c r="AI38" i="72"/>
  <c r="L432" i="91" s="1"/>
  <c r="K432" i="91" s="1"/>
  <c r="M432" i="91" s="1"/>
  <c r="K232" i="91"/>
  <c r="M232" i="91" s="1"/>
  <c r="K242" i="91"/>
  <c r="M242" i="91" s="1"/>
  <c r="K241" i="91"/>
  <c r="M241" i="91" s="1"/>
  <c r="K240" i="91"/>
  <c r="M240" i="91" s="1"/>
  <c r="K238" i="91"/>
  <c r="M238" i="91" s="1"/>
  <c r="AI25" i="72"/>
  <c r="L430" i="91" s="1"/>
  <c r="K430" i="91" s="1"/>
  <c r="M430" i="91" s="1"/>
  <c r="K237" i="91"/>
  <c r="M237" i="91" s="1"/>
  <c r="K236" i="91"/>
  <c r="M236" i="91" s="1"/>
  <c r="M33" i="91"/>
  <c r="K234" i="91"/>
  <c r="M234" i="91" s="1"/>
  <c r="L401" i="91"/>
  <c r="K401" i="91" s="1"/>
  <c r="L244" i="91"/>
  <c r="L21" i="91"/>
  <c r="K21" i="91" s="1"/>
  <c r="K233" i="91"/>
  <c r="M233" i="91" s="1"/>
  <c r="K220" i="91"/>
  <c r="M220" i="91" s="1"/>
  <c r="M439" i="91"/>
  <c r="M435" i="91"/>
  <c r="M433" i="91"/>
  <c r="AI37" i="72"/>
  <c r="K207" i="91"/>
  <c r="M207" i="91" s="1"/>
  <c r="AI47" i="72"/>
  <c r="L441" i="91" s="1"/>
  <c r="K441" i="91" s="1"/>
  <c r="I441" i="91"/>
  <c r="K205" i="91"/>
  <c r="M205" i="91" s="1"/>
  <c r="K204" i="91"/>
  <c r="M204" i="91" s="1"/>
  <c r="K203" i="91"/>
  <c r="M203" i="91" s="1"/>
  <c r="AI44" i="72"/>
  <c r="L438" i="91" s="1"/>
  <c r="K438" i="91" s="1"/>
  <c r="M438" i="91" s="1"/>
  <c r="K202" i="91"/>
  <c r="M202" i="91" s="1"/>
  <c r="K437" i="91"/>
  <c r="I437" i="91"/>
  <c r="K201" i="91"/>
  <c r="M201" i="91" s="1"/>
  <c r="K199" i="91"/>
  <c r="M199" i="91" s="1"/>
  <c r="L387" i="91"/>
  <c r="K387" i="91" s="1"/>
  <c r="M387" i="91" s="1"/>
  <c r="L208" i="91"/>
  <c r="L17" i="91"/>
  <c r="K17" i="91" s="1"/>
  <c r="K197" i="91"/>
  <c r="M197" i="91" s="1"/>
  <c r="L362" i="91"/>
  <c r="K362" i="91" s="1"/>
  <c r="M362" i="91" s="1"/>
  <c r="L79" i="91"/>
  <c r="I23" i="91"/>
  <c r="H23" i="91" s="1"/>
  <c r="L65" i="91"/>
  <c r="M52" i="91"/>
  <c r="AL22" i="89"/>
  <c r="M352" i="91"/>
  <c r="K57" i="91"/>
  <c r="M57" i="91" s="1"/>
  <c r="K58" i="91"/>
  <c r="M63" i="91"/>
  <c r="L347" i="91"/>
  <c r="K347" i="91" s="1"/>
  <c r="M347" i="91" s="1"/>
  <c r="L77" i="91"/>
  <c r="L62" i="91"/>
  <c r="I48" i="91"/>
  <c r="H48" i="91" s="1"/>
  <c r="AE27" i="89"/>
  <c r="AR20" i="89"/>
  <c r="I31" i="91" s="1"/>
  <c r="H31" i="91" s="1"/>
  <c r="K47" i="91"/>
  <c r="M47" i="91" s="1"/>
  <c r="K42" i="91"/>
  <c r="M42" i="91" s="1"/>
  <c r="K46" i="91"/>
  <c r="M46" i="91" s="1"/>
  <c r="AC22" i="89"/>
  <c r="AB27" i="89" s="1"/>
  <c r="I342" i="91"/>
  <c r="W22" i="89"/>
  <c r="L38" i="91" s="1"/>
  <c r="K38" i="91" s="1"/>
  <c r="K37" i="91"/>
  <c r="M37" i="91" s="1"/>
  <c r="AR19" i="89"/>
  <c r="L368" i="91" s="1"/>
  <c r="K368" i="91" s="1"/>
  <c r="M368" i="91" s="1"/>
  <c r="I26" i="91"/>
  <c r="H26" i="91" s="1"/>
  <c r="M26" i="91" s="1"/>
  <c r="I25" i="91"/>
  <c r="H25" i="91" s="1"/>
  <c r="L171" i="91"/>
  <c r="L370" i="91"/>
  <c r="K370" i="91" s="1"/>
  <c r="M370" i="91" s="1"/>
  <c r="L365" i="91"/>
  <c r="K365" i="91" s="1"/>
  <c r="K36" i="91"/>
  <c r="M36" i="91" s="1"/>
  <c r="I365" i="91"/>
  <c r="K19" i="91"/>
  <c r="M401" i="91" l="1"/>
  <c r="V27" i="89"/>
  <c r="L60" i="91"/>
  <c r="K60" i="91" s="1"/>
  <c r="M60" i="91" s="1"/>
  <c r="M900" i="91"/>
  <c r="M896" i="91"/>
  <c r="M892" i="91"/>
  <c r="M852" i="91"/>
  <c r="M824" i="91"/>
  <c r="M895" i="91"/>
  <c r="L810" i="91"/>
  <c r="K810" i="91" s="1"/>
  <c r="M810" i="91" s="1"/>
  <c r="I244" i="91"/>
  <c r="H244" i="91" s="1"/>
  <c r="AN49" i="73"/>
  <c r="I902" i="91" s="1"/>
  <c r="L796" i="91"/>
  <c r="K796" i="91" s="1"/>
  <c r="M796" i="91" s="1"/>
  <c r="I208" i="91"/>
  <c r="H208" i="91" s="1"/>
  <c r="L878" i="91"/>
  <c r="K878" i="91" s="1"/>
  <c r="M878" i="91" s="1"/>
  <c r="M557" i="91"/>
  <c r="I170" i="91"/>
  <c r="H170" i="91" s="1"/>
  <c r="L550" i="91"/>
  <c r="K550" i="91" s="1"/>
  <c r="M550" i="91" s="1"/>
  <c r="V690" i="65"/>
  <c r="I782" i="91" s="1"/>
  <c r="M169" i="91"/>
  <c r="M481" i="91"/>
  <c r="M23" i="91"/>
  <c r="M429" i="91"/>
  <c r="K316" i="91"/>
  <c r="M316" i="91" s="1"/>
  <c r="K280" i="91"/>
  <c r="M280" i="91" s="1"/>
  <c r="M441" i="91"/>
  <c r="H443" i="91"/>
  <c r="L31" i="91"/>
  <c r="K31" i="91" s="1"/>
  <c r="M31" i="91" s="1"/>
  <c r="K244" i="91"/>
  <c r="AH49" i="72"/>
  <c r="I443" i="91" s="1"/>
  <c r="L431" i="91"/>
  <c r="K431" i="91" s="1"/>
  <c r="M431" i="91" s="1"/>
  <c r="L25" i="91"/>
  <c r="K25" i="91" s="1"/>
  <c r="M25" i="91" s="1"/>
  <c r="M437" i="91"/>
  <c r="K208" i="91"/>
  <c r="L76" i="91"/>
  <c r="K76" i="91" s="1"/>
  <c r="M76" i="91" s="1"/>
  <c r="L332" i="91"/>
  <c r="K332" i="91" s="1"/>
  <c r="M332" i="91" s="1"/>
  <c r="I17" i="91"/>
  <c r="H17" i="91" s="1"/>
  <c r="M17" i="91" s="1"/>
  <c r="AQ22" i="89"/>
  <c r="AR22" i="89" s="1"/>
  <c r="K65" i="91"/>
  <c r="M65" i="91" s="1"/>
  <c r="I32" i="91"/>
  <c r="H32" i="91" s="1"/>
  <c r="M32" i="91" s="1"/>
  <c r="K79" i="91"/>
  <c r="M79" i="91" s="1"/>
  <c r="L357" i="91"/>
  <c r="K357" i="91" s="1"/>
  <c r="M357" i="91" s="1"/>
  <c r="L64" i="91"/>
  <c r="I58" i="91"/>
  <c r="H58" i="91" s="1"/>
  <c r="AK27" i="89"/>
  <c r="L170" i="91"/>
  <c r="K170" i="91" s="1"/>
  <c r="L369" i="91"/>
  <c r="K369" i="91" s="1"/>
  <c r="M369" i="91" s="1"/>
  <c r="M365" i="91"/>
  <c r="K62" i="91"/>
  <c r="M62" i="91" s="1"/>
  <c r="K77" i="91"/>
  <c r="M77" i="91" s="1"/>
  <c r="L342" i="91"/>
  <c r="K342" i="91" s="1"/>
  <c r="M342" i="91" s="1"/>
  <c r="L48" i="91"/>
  <c r="I21" i="91"/>
  <c r="H21" i="91" s="1"/>
  <c r="M21" i="91" s="1"/>
  <c r="L61" i="91"/>
  <c r="H371" i="91"/>
  <c r="K171" i="91"/>
  <c r="M171" i="91" s="1"/>
  <c r="M38" i="91"/>
  <c r="AH20" i="86"/>
  <c r="Y20" i="86"/>
  <c r="AK20" i="86"/>
  <c r="AN20" i="86"/>
  <c r="AB20" i="86"/>
  <c r="V20" i="86"/>
  <c r="I371" i="91" l="1"/>
  <c r="M244" i="91"/>
  <c r="M208" i="91"/>
  <c r="AO49" i="73"/>
  <c r="L902" i="91" s="1"/>
  <c r="K902" i="91" s="1"/>
  <c r="M902" i="91" s="1"/>
  <c r="M170" i="91"/>
  <c r="W690" i="65"/>
  <c r="AI49" i="72"/>
  <c r="L443" i="91" s="1"/>
  <c r="K443" i="91" s="1"/>
  <c r="M443" i="91" s="1"/>
  <c r="M58" i="91"/>
  <c r="K64" i="91"/>
  <c r="M64" i="91" s="1"/>
  <c r="K61" i="91"/>
  <c r="M61" i="91" s="1"/>
  <c r="K48" i="91"/>
  <c r="M48" i="91" s="1"/>
  <c r="L66" i="91"/>
  <c r="I19" i="91"/>
  <c r="H19" i="91" s="1"/>
  <c r="M19" i="91" s="1"/>
  <c r="L371" i="91"/>
  <c r="K371" i="91" s="1"/>
  <c r="L172" i="91"/>
  <c r="I18" i="91"/>
  <c r="AQ27" i="89"/>
  <c r="AK53" i="73"/>
  <c r="Y53" i="73"/>
  <c r="AE20" i="86"/>
  <c r="AB53" i="73"/>
  <c r="Y53" i="72"/>
  <c r="AB53" i="72"/>
  <c r="AH53" i="73"/>
  <c r="Y106" i="87"/>
  <c r="M371" i="91" l="1"/>
  <c r="L782" i="91"/>
  <c r="K782" i="91" s="1"/>
  <c r="M782" i="91" s="1"/>
  <c r="I172" i="91"/>
  <c r="H172" i="91" s="1"/>
  <c r="L18" i="91"/>
  <c r="K18" i="91" s="1"/>
  <c r="K172" i="91"/>
  <c r="H18" i="91"/>
  <c r="K66" i="91"/>
  <c r="M66" i="91" s="1"/>
  <c r="V53" i="73"/>
  <c r="V694" i="65"/>
  <c r="V53" i="72"/>
  <c r="V106" i="87"/>
  <c r="AE53" i="72"/>
  <c r="AE53" i="73"/>
  <c r="B10" i="91" l="1"/>
  <c r="M172" i="91"/>
  <c r="M18" i="91"/>
  <c r="B9" i="91"/>
  <c r="AN53" i="73"/>
  <c r="B8" i="91" l="1"/>
  <c r="AH53" i="72"/>
  <c r="B7" i="91" s="1"/>
</calcChain>
</file>

<file path=xl/sharedStrings.xml><?xml version="1.0" encoding="utf-8"?>
<sst xmlns="http://schemas.openxmlformats.org/spreadsheetml/2006/main" count="16872" uniqueCount="2785">
  <si>
    <t>_T</t>
  </si>
  <si>
    <t>STAT_UNIT</t>
  </si>
  <si>
    <t>GRADE</t>
  </si>
  <si>
    <t>Angola</t>
  </si>
  <si>
    <t>Botswana</t>
  </si>
  <si>
    <t>Burkina Faso</t>
  </si>
  <si>
    <t>Burundi</t>
  </si>
  <si>
    <t>Chad</t>
  </si>
  <si>
    <t>Congo</t>
  </si>
  <si>
    <t>Côte d'Ivoire</t>
  </si>
  <si>
    <t>Djibouti</t>
  </si>
  <si>
    <t>Eritrea</t>
  </si>
  <si>
    <t>Gambia</t>
  </si>
  <si>
    <t>Ghana</t>
  </si>
  <si>
    <t>Guinea</t>
  </si>
  <si>
    <t>Guinea-Bissau</t>
  </si>
  <si>
    <t>Kenya</t>
  </si>
  <si>
    <t>Lesotho</t>
  </si>
  <si>
    <t>Liberia</t>
  </si>
  <si>
    <t>Madagascar</t>
  </si>
  <si>
    <t>Malawi</t>
  </si>
  <si>
    <t>Mauritania</t>
  </si>
  <si>
    <t>Mozambique</t>
  </si>
  <si>
    <t>Namibia</t>
  </si>
  <si>
    <t>Nigeria</t>
  </si>
  <si>
    <t>Rwanda</t>
  </si>
  <si>
    <t>Senegal</t>
  </si>
  <si>
    <t>Seychelles</t>
  </si>
  <si>
    <t>Somalia</t>
  </si>
  <si>
    <t>Togo</t>
  </si>
  <si>
    <t>Uganda</t>
  </si>
  <si>
    <t>Zambia</t>
  </si>
  <si>
    <t>Zimbabwe</t>
  </si>
  <si>
    <t>Bermuda</t>
  </si>
  <si>
    <t>Argentina</t>
  </si>
  <si>
    <t>Aruba</t>
  </si>
  <si>
    <t>Bahamas</t>
  </si>
  <si>
    <t>Barbados</t>
  </si>
  <si>
    <t>Chile</t>
  </si>
  <si>
    <t>Colombia</t>
  </si>
  <si>
    <t>Costa Rica</t>
  </si>
  <si>
    <t>Cuba</t>
  </si>
  <si>
    <t>Dominica</t>
  </si>
  <si>
    <t>Ecuador</t>
  </si>
  <si>
    <t>El Salvador</t>
  </si>
  <si>
    <t>Guatemala</t>
  </si>
  <si>
    <t>Guyana</t>
  </si>
  <si>
    <t>Honduras</t>
  </si>
  <si>
    <t>Jamaica</t>
  </si>
  <si>
    <t>Montserrat</t>
  </si>
  <si>
    <t>Nicaragua</t>
  </si>
  <si>
    <t>Paraguay</t>
  </si>
  <si>
    <t>Puerto Rico</t>
  </si>
  <si>
    <t>Suriname</t>
  </si>
  <si>
    <t>Uruguay</t>
  </si>
  <si>
    <t>Asia</t>
  </si>
  <si>
    <t>Armenia</t>
  </si>
  <si>
    <t>Bangladesh</t>
  </si>
  <si>
    <t>Brunei Darussalam</t>
  </si>
  <si>
    <t>China</t>
  </si>
  <si>
    <t>Georgia</t>
  </si>
  <si>
    <t>India</t>
  </si>
  <si>
    <t>Indonesia</t>
  </si>
  <si>
    <t>Iraq</t>
  </si>
  <si>
    <t>Israel</t>
  </si>
  <si>
    <t>Kuwait</t>
  </si>
  <si>
    <t>Mongolia</t>
  </si>
  <si>
    <t>Myanmar</t>
  </si>
  <si>
    <t>Nepal</t>
  </si>
  <si>
    <t>Qatar</t>
  </si>
  <si>
    <t>Sri Lanka</t>
  </si>
  <si>
    <t>Timor-Leste</t>
  </si>
  <si>
    <t>Viet Nam</t>
  </si>
  <si>
    <t>Yemen</t>
  </si>
  <si>
    <t>Total: Asia</t>
  </si>
  <si>
    <t>Albania</t>
  </si>
  <si>
    <t>Andorra</t>
  </si>
  <si>
    <t>Austria</t>
  </si>
  <si>
    <t>Bulgaria</t>
  </si>
  <si>
    <t>Estonia</t>
  </si>
  <si>
    <t>Gibraltar</t>
  </si>
  <si>
    <t>Liechtenstein</t>
  </si>
  <si>
    <t>Malta</t>
  </si>
  <si>
    <t>Montenegro</t>
  </si>
  <si>
    <t>Portugal</t>
  </si>
  <si>
    <t>San Marino</t>
  </si>
  <si>
    <t>Serbia</t>
  </si>
  <si>
    <t>Australia</t>
  </si>
  <si>
    <t>Fiji</t>
  </si>
  <si>
    <t>Kiribati</t>
  </si>
  <si>
    <t>Nauru</t>
  </si>
  <si>
    <t>Niue</t>
  </si>
  <si>
    <t>Palau</t>
  </si>
  <si>
    <t>Samoa</t>
  </si>
  <si>
    <t>Tokelau</t>
  </si>
  <si>
    <t>Tonga</t>
  </si>
  <si>
    <t>Tuvalu</t>
  </si>
  <si>
    <t>Vanuatu</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</si>
  <si>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</si>
  <si>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</si>
  <si>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</si>
  <si>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</si>
  <si>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</si>
  <si>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</si>
  <si>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</si>
  <si>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</si>
  <si>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</si>
  <si>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</si>
  <si>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</si>
  <si>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</si>
  <si>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</si>
  <si>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</si>
  <si>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</si>
  <si>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</si>
  <si>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</si>
  <si>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</si>
  <si>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</si>
  <si>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</si>
  <si>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</si>
  <si>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</si>
  <si>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</si>
  <si>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</si>
  <si>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</si>
  <si>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</si>
  <si>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</si>
  <si>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</si>
  <si>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</si>
  <si>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</si>
  <si>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</si>
  <si>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</si>
  <si>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</si>
  <si>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</si>
  <si>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</si>
  <si>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</si>
  <si>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</si>
  <si>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</si>
  <si>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</si>
  <si>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</si>
  <si>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</si>
  <si>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</si>
  <si>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</si>
  <si>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</si>
  <si>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</si>
  <si>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</si>
  <si>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</si>
  <si>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</si>
  <si>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</si>
  <si>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</si>
  <si>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</si>
  <si>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</si>
  <si>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</si>
  <si>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</si>
  <si>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</si>
  <si>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</si>
  <si>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</si>
  <si>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</si>
  <si>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</si>
  <si>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</si>
  <si>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</si>
  <si>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</si>
  <si>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</si>
  <si>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</si>
  <si>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</si>
  <si>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</si>
  <si>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</si>
  <si>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</si>
  <si>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</si>
  <si>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</si>
  <si>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</si>
  <si>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</si>
  <si>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</si>
  <si>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</si>
  <si>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</si>
  <si>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</si>
  <si>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</si>
  <si>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</si>
  <si>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</si>
  <si>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</si>
  <si>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</si>
  <si>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</si>
  <si>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</si>
  <si>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</si>
  <si>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</si>
  <si>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</si>
  <si>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</si>
  <si>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</si>
  <si>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</si>
  <si>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</si>
  <si>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</si>
  <si>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</si>
  <si>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</si>
  <si>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</si>
  <si>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</si>
  <si>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</si>
  <si>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</si>
  <si>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</si>
  <si>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</si>
  <si>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</si>
  <si>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</si>
  <si>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</si>
  <si>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</si>
  <si>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</si>
  <si>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</si>
  <si>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</si>
  <si>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</si>
  <si>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</si>
  <si>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</si>
  <si>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</si>
  <si>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</si>
  <si>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</si>
  <si>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</si>
  <si>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</si>
  <si>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</si>
  <si>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</si>
  <si>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</si>
  <si>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</si>
  <si>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</si>
  <si>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</si>
  <si>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</si>
  <si>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</si>
  <si>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</si>
  <si>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</si>
  <si>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</si>
  <si>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</si>
  <si>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</si>
  <si>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</si>
  <si>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</si>
  <si>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</si>
  <si>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</si>
  <si>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</si>
  <si>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</si>
  <si>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</si>
  <si>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</si>
  <si>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</si>
  <si>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</si>
  <si>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</si>
  <si>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</si>
  <si>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</si>
  <si>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</si>
  <si>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</si>
  <si>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</si>
  <si>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</si>
  <si>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</si>
  <si>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</si>
  <si>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</si>
  <si>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</si>
  <si>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</si>
  <si>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</si>
  <si>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</si>
  <si>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</si>
  <si>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</si>
  <si>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</si>
  <si>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</si>
  <si>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</si>
  <si>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</si>
  <si>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</si>
  <si>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</si>
  <si>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</si>
  <si>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</si>
  <si>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</si>
  <si>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</si>
  <si>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</si>
  <si>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</si>
  <si>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</si>
  <si>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</si>
  <si>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</si>
  <si>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</si>
  <si>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</si>
  <si>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</si>
  <si>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</si>
  <si>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</si>
  <si>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</si>
  <si>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</si>
  <si>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</si>
  <si>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</si>
  <si>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</si>
  <si>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</si>
  <si>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</si>
  <si>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</si>
  <si>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</si>
  <si>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</si>
  <si>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</si>
  <si>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</si>
  <si>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</si>
  <si>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</si>
  <si>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</si>
  <si>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</si>
  <si>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</si>
  <si>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</si>
  <si>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</si>
  <si>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</si>
  <si>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</si>
  <si>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</si>
  <si>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</si>
  <si>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</si>
  <si>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</si>
  <si>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</si>
  <si>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</si>
  <si>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</si>
  <si>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</si>
  <si>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</si>
  <si>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</si>
  <si>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</si>
  <si>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</si>
  <si>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</si>
  <si>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</si>
  <si>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</si>
  <si>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</si>
  <si>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</si>
  <si>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</si>
  <si>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</si>
  <si>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</si>
  <si>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</si>
  <si>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</si>
  <si>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</si>
  <si>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</si>
  <si>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</si>
  <si>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</si>
  <si>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</si>
  <si>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</si>
  <si>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</si>
  <si>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</si>
  <si>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</si>
  <si>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</si>
  <si>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</si>
  <si>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</si>
  <si>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</si>
  <si>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</si>
  <si>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</si>
  <si>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</si>
  <si>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</si>
  <si>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</si>
  <si>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</si>
  <si>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</si>
  <si>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</si>
  <si>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</si>
  <si>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</si>
  <si>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</si>
  <si>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</si>
  <si>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</si>
  <si>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</si>
  <si>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</si>
  <si>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</si>
  <si>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</si>
  <si>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</si>
  <si>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</si>
  <si>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</si>
  <si>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</si>
  <si>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</si>
  <si>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</si>
  <si>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</si>
  <si>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</si>
  <si>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</si>
  <si>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</si>
  <si>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</si>
  <si>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</si>
  <si>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</si>
  <si>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</si>
  <si>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</si>
  <si>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</si>
  <si>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</si>
  <si>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</si>
  <si>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</si>
  <si>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</si>
  <si>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</si>
  <si>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</si>
  <si>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</si>
  <si>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</si>
  <si>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</si>
  <si>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</si>
  <si>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</si>
  <si>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</si>
  <si>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</si>
  <si>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</si>
  <si>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</si>
  <si>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</si>
  <si>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</si>
  <si>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</si>
  <si>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</si>
  <si>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</si>
  <si>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</si>
  <si>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</si>
  <si>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</si>
  <si>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</si>
  <si>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</si>
  <si>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</si>
  <si>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</si>
  <si>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</si>
  <si>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</si>
  <si>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</si>
  <si>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</si>
  <si>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</si>
  <si>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</si>
  <si>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</si>
  <si>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</si>
  <si>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</si>
  <si>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</si>
  <si>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</si>
  <si>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</si>
  <si>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</si>
  <si>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</si>
  <si>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</si>
  <si>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</si>
  <si>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</si>
  <si>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</si>
  <si>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</si>
  <si>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</si>
  <si>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</si>
  <si>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</si>
  <si>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</si>
  <si>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</si>
  <si>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</si>
  <si>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</si>
  <si>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</si>
  <si>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</si>
  <si>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</si>
  <si>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</si>
  <si>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</si>
  <si>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</si>
  <si>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</si>
  <si>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</si>
  <si>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</si>
  <si>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</si>
  <si>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</si>
  <si>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</si>
  <si>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</si>
  <si>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</si>
  <si>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</si>
  <si>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</si>
  <si>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</si>
  <si>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</si>
  <si>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</si>
  <si>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</si>
  <si>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</si>
  <si>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</si>
  <si>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</si>
  <si>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PO Box 6128, Station Centre-ville</t>
  </si>
  <si>
    <t>CANADA</t>
  </si>
  <si>
    <t>S1</t>
  </si>
  <si>
    <t>E1</t>
  </si>
  <si>
    <t>O3</t>
  </si>
  <si>
    <t>RES</t>
  </si>
  <si>
    <t>CTZ</t>
  </si>
  <si>
    <t>Criteria of origin for international students</t>
  </si>
  <si>
    <t>VAL_C1</t>
  </si>
  <si>
    <t>Vlookup</t>
  </si>
  <si>
    <t>&lt;15</t>
  </si>
  <si>
    <t>Y_LT15</t>
  </si>
  <si>
    <t>Y15</t>
  </si>
  <si>
    <t>OTH</t>
  </si>
  <si>
    <t>http://www.uis.unesco.org/UISQuestionnaires/Pages/country.aspx</t>
  </si>
  <si>
    <t>uis.survey@unesco.org</t>
  </si>
  <si>
    <t>Montreal, QC H3C 3J7</t>
  </si>
  <si>
    <t>Tel:</t>
  </si>
  <si>
    <t>Fax:</t>
  </si>
  <si>
    <t>http://www.uis.unesco.org</t>
  </si>
  <si>
    <t>Web:</t>
  </si>
  <si>
    <t>+1 514 343 6880</t>
  </si>
  <si>
    <t>+1 514 343 5740</t>
  </si>
  <si>
    <t>DSD</t>
  </si>
  <si>
    <t>Excel_File</t>
  </si>
  <si>
    <t>C6</t>
  </si>
  <si>
    <t>Element</t>
  </si>
  <si>
    <t>DefaultValue</t>
  </si>
  <si>
    <t>NaN</t>
  </si>
  <si>
    <t xml:space="preserve">Males and females </t>
  </si>
  <si>
    <t>v1</t>
  </si>
  <si>
    <t>ISC_F01</t>
  </si>
  <si>
    <t>ISC_F02</t>
  </si>
  <si>
    <t>ISC_F03</t>
  </si>
  <si>
    <t>ISC_F04</t>
  </si>
  <si>
    <t>ISC_F05</t>
  </si>
  <si>
    <t>ISC_F06</t>
  </si>
  <si>
    <t>ISC_F07</t>
  </si>
  <si>
    <t>ISC_F08</t>
  </si>
  <si>
    <t>ISC_F09</t>
  </si>
  <si>
    <t>ISC_F10</t>
  </si>
  <si>
    <t>_Z</t>
  </si>
  <si>
    <t>FREQ</t>
  </si>
  <si>
    <t>FIX</t>
  </si>
  <si>
    <t>A</t>
  </si>
  <si>
    <t>VAL_Data Check</t>
  </si>
  <si>
    <t>=</t>
  </si>
  <si>
    <t>&lt;=</t>
  </si>
  <si>
    <t>V14</t>
  </si>
  <si>
    <t>QUAL_LEVEL</t>
  </si>
  <si>
    <t>16</t>
  </si>
  <si>
    <t>INFRASTR</t>
  </si>
  <si>
    <t>Country names</t>
  </si>
  <si>
    <t>C2'!V22 =C3'!V49</t>
  </si>
  <si>
    <t>V22</t>
  </si>
  <si>
    <t>V49</t>
  </si>
  <si>
    <t>AN22</t>
  </si>
  <si>
    <t>AH49</t>
  </si>
  <si>
    <t>V102</t>
  </si>
  <si>
    <t>Y49</t>
  </si>
  <si>
    <t>AE22</t>
  </si>
  <si>
    <t>AB49</t>
  </si>
  <si>
    <t>AK22</t>
  </si>
  <si>
    <t>AE49</t>
  </si>
  <si>
    <t>C2'!V21 =C3'!V37</t>
  </si>
  <si>
    <t>V21</t>
  </si>
  <si>
    <t>V37</t>
  </si>
  <si>
    <t>AN21</t>
  </si>
  <si>
    <t>AH37</t>
  </si>
  <si>
    <t>V72</t>
  </si>
  <si>
    <t>Y37</t>
  </si>
  <si>
    <t>AE21</t>
  </si>
  <si>
    <t>AB37</t>
  </si>
  <si>
    <t>AK21</t>
  </si>
  <si>
    <t>AE37</t>
  </si>
  <si>
    <t>C2'!V20 =C3'!V25</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</si>
  <si>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</si>
  <si>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</si>
  <si>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</si>
  <si>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</si>
  <si>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</si>
  <si>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</si>
  <si>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</si>
  <si>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</si>
  <si>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</si>
  <si>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</si>
  <si>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</si>
  <si>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</si>
  <si>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</si>
  <si>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</si>
  <si>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</si>
  <si>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</si>
  <si>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</si>
  <si>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</si>
  <si>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</si>
  <si>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</si>
  <si>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</si>
  <si>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</si>
  <si>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</si>
  <si>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</si>
  <si>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</si>
  <si>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</si>
  <si>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</si>
  <si>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</si>
  <si>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</si>
  <si>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</si>
  <si>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</si>
  <si>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</si>
  <si>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</si>
  <si>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</si>
  <si>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</si>
  <si>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</si>
  <si>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</si>
  <si>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</si>
  <si>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</si>
  <si>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</si>
  <si>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</si>
  <si>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</si>
  <si>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</si>
  <si>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</si>
  <si>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</si>
  <si>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</si>
  <si>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</si>
  <si>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</si>
  <si>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</si>
  <si>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</si>
  <si>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</si>
  <si>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</si>
  <si>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</si>
  <si>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</si>
  <si>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</si>
  <si>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</si>
  <si>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</si>
  <si>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</si>
  <si>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</si>
  <si>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</si>
  <si>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</si>
  <si>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</si>
  <si>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</si>
  <si>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</si>
  <si>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</si>
  <si>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</si>
  <si>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</si>
  <si>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</si>
  <si>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</si>
  <si>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</si>
  <si>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</si>
  <si>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</si>
  <si>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</si>
  <si>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</si>
  <si>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</si>
  <si>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</si>
  <si>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</si>
  <si>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</si>
  <si>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</si>
  <si>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</si>
  <si>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</si>
  <si>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</si>
  <si>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</si>
  <si>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</si>
  <si>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</si>
  <si>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</si>
  <si>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</si>
  <si>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</si>
  <si>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</si>
  <si>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</si>
  <si>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</si>
  <si>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</si>
  <si>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</si>
  <si>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</si>
  <si>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</si>
  <si>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</si>
  <si>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</si>
  <si>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</si>
  <si>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</si>
  <si>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</si>
  <si>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</si>
  <si>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</si>
  <si>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</si>
  <si>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</si>
  <si>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</si>
  <si>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</si>
  <si>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</si>
  <si>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</si>
  <si>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</si>
  <si>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</si>
  <si>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</si>
  <si>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</si>
  <si>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</si>
  <si>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</si>
  <si>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</si>
  <si>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</si>
  <si>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</si>
  <si>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</si>
  <si>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</si>
  <si>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</si>
  <si>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</si>
  <si>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</si>
  <si>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</si>
  <si>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</si>
  <si>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</si>
  <si>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</si>
  <si>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</si>
  <si>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</si>
  <si>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</si>
  <si>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</si>
  <si>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</si>
  <si>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</si>
  <si>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</si>
  <si>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</si>
  <si>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</si>
  <si>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</si>
  <si>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</si>
  <si>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</si>
  <si>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</si>
  <si>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</si>
  <si>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</si>
  <si>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</si>
  <si>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</si>
  <si>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</si>
  <si>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</si>
  <si>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</si>
  <si>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</si>
  <si>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</si>
  <si>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</si>
  <si>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</si>
  <si>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</si>
  <si>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</si>
  <si>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</si>
  <si>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</si>
  <si>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</si>
  <si>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</si>
  <si>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</si>
  <si>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</si>
  <si>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</si>
  <si>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</si>
  <si>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</si>
  <si>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</si>
  <si>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</si>
  <si>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</si>
  <si>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</si>
  <si>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</si>
  <si>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</si>
  <si>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</si>
  <si>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</si>
  <si>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</si>
  <si>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</si>
  <si>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</si>
  <si>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</si>
  <si>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</si>
  <si>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</si>
  <si>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</si>
  <si>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</si>
  <si>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</si>
  <si>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</si>
  <si>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</si>
  <si>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</si>
  <si>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</si>
  <si>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</si>
  <si>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</si>
  <si>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</si>
  <si>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</si>
  <si>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</si>
  <si>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</si>
  <si>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</si>
  <si>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</si>
  <si>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</si>
  <si>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</si>
  <si>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</si>
  <si>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</si>
  <si>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</si>
  <si>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</si>
  <si>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</si>
  <si>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</si>
  <si>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</si>
  <si>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</si>
  <si>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</si>
  <si>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</si>
  <si>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</si>
  <si>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</si>
  <si>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</si>
  <si>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</si>
  <si>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</si>
  <si>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</si>
  <si>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</si>
  <si>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</si>
  <si>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</si>
  <si>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</si>
  <si>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</si>
  <si>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</si>
  <si>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</si>
  <si>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</si>
  <si>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</si>
  <si>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</si>
  <si>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</si>
  <si>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</si>
  <si>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</si>
  <si>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</si>
  <si>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</si>
  <si>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</si>
  <si>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</si>
  <si>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</si>
  <si>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</si>
  <si>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</si>
  <si>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</si>
  <si>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</si>
  <si>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</si>
  <si>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</si>
  <si>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</si>
  <si>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</si>
  <si>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</si>
  <si>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</si>
  <si>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</si>
  <si>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</si>
  <si>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</si>
  <si>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</si>
  <si>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</si>
  <si>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</si>
  <si>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</si>
  <si>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</si>
  <si>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</si>
  <si>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</si>
  <si>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</si>
  <si>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</si>
  <si>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</si>
  <si>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</si>
  <si>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</si>
  <si>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</si>
  <si>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</si>
  <si>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</si>
  <si>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</si>
  <si>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</si>
  <si>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</si>
  <si>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</si>
  <si>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</si>
  <si>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</si>
  <si>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</si>
  <si>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</si>
  <si>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</si>
  <si>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</si>
  <si>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</si>
  <si>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</si>
  <si>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</si>
  <si>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</si>
  <si>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</si>
  <si>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</si>
  <si>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</si>
  <si>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</si>
  <si>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</si>
  <si>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</si>
  <si>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</si>
  <si>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</si>
  <si>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</si>
  <si>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</si>
  <si>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</si>
  <si>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</si>
  <si>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</si>
  <si>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</si>
  <si>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</si>
  <si>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</si>
  <si>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</si>
  <si>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</si>
  <si>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</si>
  <si>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</si>
  <si>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</si>
  <si>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</si>
  <si>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</si>
  <si>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</si>
  <si>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</si>
  <si>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</si>
  <si>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</si>
  <si>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</si>
  <si>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</si>
  <si>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</si>
  <si>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</si>
  <si>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</si>
  <si>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</si>
  <si>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</si>
  <si>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</si>
  <si>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</si>
  <si>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</si>
  <si>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</si>
  <si>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</si>
  <si>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</si>
  <si>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</si>
  <si>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</si>
  <si>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</si>
  <si>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</si>
  <si>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</si>
  <si>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</si>
  <si>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</si>
  <si>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</si>
  <si>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</si>
  <si>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</si>
  <si>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</si>
  <si>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</si>
  <si>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</si>
  <si>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</si>
  <si>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</si>
  <si>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</si>
  <si>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</si>
  <si>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</si>
  <si>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</si>
  <si>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</si>
  <si>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</si>
  <si>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</si>
  <si>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</si>
  <si>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</si>
  <si>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</si>
  <si>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</si>
  <si>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</si>
  <si>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</si>
  <si>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</si>
  <si>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</si>
  <si>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</si>
  <si>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</si>
  <si>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</si>
  <si>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</si>
  <si>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</si>
  <si>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</si>
  <si>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</si>
  <si>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</si>
  <si>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</si>
  <si>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</si>
  <si>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</si>
  <si>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</si>
  <si>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</si>
  <si>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</si>
  <si>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</si>
  <si>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</si>
  <si>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</si>
  <si>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</si>
  <si>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</si>
  <si>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</si>
  <si>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</si>
  <si>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</si>
  <si>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</si>
  <si>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</si>
  <si>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</si>
  <si>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</si>
  <si>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</si>
  <si>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</si>
  <si>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</si>
  <si>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</si>
  <si>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</si>
  <si>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</si>
  <si>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</si>
  <si>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</si>
  <si>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</si>
  <si>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</si>
  <si>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</si>
  <si>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</si>
  <si>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</si>
  <si>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</si>
  <si>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</si>
  <si>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</si>
  <si>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</si>
  <si>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</si>
  <si>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</si>
  <si>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</si>
  <si>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</si>
  <si>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</si>
  <si>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</si>
  <si>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</si>
  <si>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</si>
  <si>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</si>
  <si>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</si>
  <si>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</si>
  <si>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</si>
  <si>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</si>
  <si>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</si>
  <si>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</si>
  <si>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</si>
  <si>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</si>
  <si>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</si>
  <si>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</si>
  <si>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</si>
  <si>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</si>
  <si>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</si>
  <si>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</si>
  <si>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</si>
  <si>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</si>
  <si>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</si>
  <si>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</si>
  <si>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</si>
  <si>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</si>
  <si>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</si>
  <si>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</si>
  <si>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</si>
  <si>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</si>
  <si>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</si>
  <si>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</si>
  <si>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</si>
  <si>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</si>
  <si>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</si>
  <si>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</si>
  <si>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</si>
  <si>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</si>
  <si>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</si>
  <si>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</si>
  <si>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</si>
  <si>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</si>
  <si>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</si>
  <si>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</si>
  <si>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</si>
  <si>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</si>
  <si>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</si>
  <si>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</si>
  <si>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</si>
  <si>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</si>
  <si>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</si>
  <si>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</si>
  <si>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</si>
  <si>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</si>
  <si>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</si>
  <si>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</si>
  <si>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</si>
  <si>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</si>
  <si>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</si>
  <si>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</si>
  <si>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</si>
  <si>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</si>
  <si>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</si>
  <si>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</si>
  <si>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</si>
  <si>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</si>
  <si>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</si>
  <si>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</si>
  <si>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</si>
  <si>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</si>
  <si>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</si>
  <si>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</si>
  <si>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</si>
  <si>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</si>
  <si>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</si>
  <si>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</si>
  <si>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</si>
  <si>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</si>
  <si>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</si>
  <si>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</si>
  <si>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</si>
  <si>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</si>
  <si>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</si>
  <si>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</si>
  <si>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</si>
  <si>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</si>
  <si>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</si>
  <si>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</si>
  <si>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</si>
  <si>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</si>
  <si>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</si>
  <si>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</si>
  <si>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</si>
  <si>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</si>
  <si>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</si>
  <si>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</si>
  <si>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</si>
  <si>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</si>
  <si>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</si>
  <si>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</si>
  <si>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</si>
  <si>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</si>
  <si>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</si>
  <si>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</si>
  <si>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</si>
  <si>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</si>
  <si>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</si>
  <si>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</si>
  <si>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</si>
  <si>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</si>
  <si>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</si>
  <si>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</si>
  <si>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</si>
  <si>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</si>
  <si>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</si>
  <si>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</si>
  <si>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</si>
  <si>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</si>
  <si>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</si>
  <si>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</si>
  <si>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</si>
  <si>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</si>
  <si>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</si>
  <si>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</si>
  <si>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</si>
  <si>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</si>
  <si>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</si>
  <si>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</si>
  <si>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</si>
  <si>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</si>
  <si>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</si>
  <si>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</si>
  <si>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</si>
  <si>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</si>
  <si>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</si>
  <si>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</si>
  <si>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</si>
  <si>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</si>
  <si>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</si>
  <si>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</si>
  <si>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</si>
  <si>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</si>
  <si>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</si>
  <si>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</si>
  <si>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</si>
  <si>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</si>
  <si>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</si>
  <si>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</si>
  <si>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</si>
  <si>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</si>
  <si>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</si>
  <si>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</si>
  <si>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</si>
  <si>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</si>
  <si>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</si>
  <si>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</si>
  <si>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</si>
  <si>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</si>
  <si>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</si>
  <si>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</si>
  <si>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</si>
  <si>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</si>
  <si>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</si>
  <si>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</si>
  <si>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</si>
  <si>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</si>
  <si>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</si>
  <si>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</si>
  <si>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</si>
  <si>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</si>
  <si>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</si>
  <si>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</si>
  <si>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</si>
  <si>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</si>
  <si>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</si>
  <si>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</si>
  <si>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</si>
  <si>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</si>
  <si>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</si>
  <si>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</si>
  <si>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</si>
  <si>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</si>
  <si>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</si>
  <si>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</si>
  <si>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</si>
  <si>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</si>
  <si>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</si>
  <si>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</si>
  <si>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</si>
  <si>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</si>
  <si>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</si>
  <si>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</si>
  <si>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</si>
  <si>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</si>
  <si>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</si>
  <si>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</si>
  <si>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</si>
  <si>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</si>
  <si>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</si>
  <si>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</si>
  <si>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</si>
  <si>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</si>
  <si>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</si>
  <si>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</si>
  <si>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</si>
  <si>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</si>
  <si>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</si>
  <si>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</si>
  <si>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</si>
  <si>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</si>
  <si>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</si>
  <si>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</si>
  <si>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</si>
  <si>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</si>
  <si>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</si>
  <si>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</si>
  <si>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</si>
  <si>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</si>
  <si>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</si>
  <si>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</si>
  <si>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</si>
  <si>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</si>
  <si>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</si>
  <si>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</si>
  <si>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</si>
  <si>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</si>
  <si>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</si>
  <si>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</si>
  <si>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</si>
  <si>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</si>
  <si>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</si>
  <si>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</si>
  <si>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</si>
  <si>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</si>
  <si>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</si>
  <si>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</si>
  <si>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</si>
  <si>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</si>
  <si>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</si>
  <si>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</si>
  <si>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</si>
  <si>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</si>
  <si>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</si>
  <si>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</si>
  <si>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</si>
  <si>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</si>
  <si>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</si>
  <si>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</si>
  <si>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</si>
  <si>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</si>
  <si>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</si>
  <si>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</si>
  <si>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</si>
  <si>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</si>
  <si>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</si>
  <si>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</si>
  <si>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</si>
  <si>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</si>
  <si>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</si>
  <si>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</si>
  <si>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</si>
  <si>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</si>
  <si>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</si>
  <si>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</si>
  <si>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</si>
  <si>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</si>
  <si>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</si>
  <si>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</si>
  <si>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</si>
  <si>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</si>
  <si>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</si>
  <si>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</si>
  <si>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</si>
  <si>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</si>
  <si>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</si>
  <si>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</si>
  <si>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</si>
  <si>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</si>
  <si>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</si>
  <si>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</si>
  <si>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</si>
  <si>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</si>
  <si>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</si>
  <si>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</si>
  <si>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</si>
  <si>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</si>
  <si>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</si>
  <si>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</si>
  <si>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</si>
  <si>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</si>
  <si>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</si>
  <si>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</si>
  <si>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</si>
  <si>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</si>
  <si>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</si>
  <si>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</si>
  <si>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</si>
  <si>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</si>
  <si>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</si>
  <si>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</si>
  <si>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</si>
  <si>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</si>
  <si>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</si>
  <si>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</si>
  <si>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</si>
  <si>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</si>
  <si>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</si>
  <si>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</si>
  <si>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</si>
  <si>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</si>
  <si>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</si>
  <si>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</si>
  <si>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</si>
  <si>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</si>
  <si>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</si>
  <si>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</si>
  <si>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</si>
  <si>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</si>
  <si>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</si>
  <si>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</si>
  <si>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</si>
  <si>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</si>
  <si>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</si>
  <si>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</si>
  <si>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</si>
  <si>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</si>
  <si>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</si>
  <si>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</si>
  <si>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</si>
  <si>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</si>
  <si>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</si>
  <si>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</si>
  <si>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</si>
  <si>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</si>
  <si>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</si>
  <si>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</si>
  <si>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</si>
  <si>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</si>
  <si>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</si>
  <si>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</si>
  <si>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</si>
  <si>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</si>
  <si>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</si>
  <si>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</si>
  <si>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</si>
  <si>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</si>
  <si>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</si>
  <si>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</si>
  <si>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</si>
  <si>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</si>
  <si>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</si>
  <si>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</si>
  <si>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</si>
  <si>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</si>
  <si>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</si>
  <si>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</si>
  <si>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</si>
  <si>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</si>
  <si>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</si>
  <si>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</si>
  <si>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</si>
  <si>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</si>
  <si>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</si>
  <si>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</si>
  <si>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</si>
  <si>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</si>
  <si>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</si>
  <si>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</si>
  <si>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</si>
  <si>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</si>
  <si>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</si>
  <si>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</si>
  <si>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</si>
  <si>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</si>
  <si>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</si>
  <si>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</si>
  <si>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</si>
  <si>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</si>
  <si>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</si>
  <si>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</si>
  <si>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</si>
  <si>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</si>
  <si>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</si>
  <si>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</si>
  <si>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</si>
  <si>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</si>
  <si>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</si>
  <si>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</si>
  <si>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</si>
  <si>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</si>
  <si>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</si>
  <si>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</si>
  <si>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</si>
  <si>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</si>
  <si>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</si>
  <si>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</si>
  <si>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</si>
  <si>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</si>
  <si>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</si>
  <si>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</si>
  <si>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</si>
  <si>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</si>
  <si>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</si>
  <si>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</si>
  <si>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</si>
  <si>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</si>
  <si>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</si>
  <si>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</si>
  <si>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</si>
  <si>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</si>
  <si>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</si>
  <si>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</si>
  <si>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</si>
  <si>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</si>
  <si>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SUM('C2'!Y14,'C2'!Y15)='C2'!Y16</t>
  </si>
  <si>
    <t>SUM(Y14,Y15)</t>
  </si>
  <si>
    <t>SUM('C2'!Y17,'C2'!Y18)='C2'!Y19</t>
  </si>
  <si>
    <t>SUM(Y17,Y18)</t>
  </si>
  <si>
    <t>SUM('C2'!Y14,'C2'!Y17)='C2'!Y20</t>
  </si>
  <si>
    <t>SUM(Y14,Y17)</t>
  </si>
  <si>
    <t>SUM('C2'!Y15,'C2'!Y18)='C2'!Y21</t>
  </si>
  <si>
    <t>SUM(Y15,Y18)</t>
  </si>
  <si>
    <t>SUM('C2'!Y16,'C2'!Y19)='C2'!Y22</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</si>
  <si>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</si>
  <si>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</si>
  <si>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</si>
  <si>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</si>
  <si>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</si>
  <si>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</si>
  <si>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</si>
  <si>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</si>
  <si>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</si>
  <si>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</si>
  <si>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</si>
  <si>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</si>
  <si>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</si>
  <si>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</si>
  <si>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</si>
  <si>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</si>
  <si>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</si>
  <si>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</si>
  <si>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</si>
  <si>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</si>
  <si>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</si>
  <si>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</si>
  <si>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</si>
  <si>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</si>
  <si>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</si>
  <si>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</si>
  <si>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</si>
  <si>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</si>
  <si>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</si>
  <si>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</si>
  <si>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</si>
  <si>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</si>
  <si>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</si>
  <si>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</si>
  <si>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</si>
  <si>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</si>
  <si>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</si>
  <si>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</si>
  <si>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</si>
  <si>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</si>
  <si>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</si>
  <si>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</si>
  <si>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</si>
  <si>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</si>
  <si>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</si>
  <si>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</si>
  <si>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</si>
  <si>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</si>
  <si>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</si>
  <si>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</si>
  <si>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</si>
  <si>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</si>
  <si>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</si>
  <si>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</si>
  <si>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</si>
  <si>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SUM('C2'!V23,'C2'!Y23,'C2'!AE23,'C2'!AK23)='C2'!AN23</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</si>
  <si>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</si>
  <si>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</si>
  <si>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</si>
  <si>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</si>
  <si>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</si>
  <si>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</si>
  <si>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</si>
  <si>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</si>
  <si>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</si>
  <si>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</si>
  <si>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</si>
  <si>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</si>
  <si>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</si>
  <si>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</si>
  <si>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</si>
  <si>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</si>
  <si>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</si>
  <si>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</si>
  <si>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</si>
  <si>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</si>
  <si>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</si>
  <si>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</si>
  <si>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</si>
  <si>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</si>
  <si>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</si>
  <si>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</si>
  <si>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</si>
  <si>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</si>
  <si>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</si>
  <si>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</si>
  <si>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</si>
  <si>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</si>
  <si>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</si>
  <si>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</si>
  <si>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</si>
  <si>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</si>
  <si>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</si>
  <si>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</si>
  <si>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</si>
  <si>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</si>
  <si>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</si>
  <si>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</si>
  <si>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</si>
  <si>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</si>
  <si>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</si>
  <si>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</si>
  <si>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</si>
  <si>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</si>
  <si>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</si>
  <si>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</si>
  <si>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</si>
  <si>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</si>
  <si>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</si>
  <si>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</si>
  <si>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</si>
  <si>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</si>
  <si>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</si>
  <si>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</si>
  <si>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</si>
  <si>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</si>
  <si>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</si>
  <si>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</si>
  <si>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</si>
  <si>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</si>
  <si>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</si>
  <si>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</si>
  <si>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</si>
  <si>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</si>
  <si>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</si>
  <si>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</si>
  <si>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</si>
  <si>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</si>
  <si>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</si>
  <si>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</si>
  <si>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</si>
  <si>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</si>
  <si>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</si>
  <si>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</si>
  <si>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</si>
  <si>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</si>
  <si>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</si>
  <si>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</si>
  <si>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</si>
  <si>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</si>
  <si>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</si>
  <si>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</si>
  <si>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</si>
  <si>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</si>
  <si>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</si>
  <si>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</si>
  <si>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</si>
  <si>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</si>
  <si>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</si>
  <si>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</si>
  <si>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</si>
  <si>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</si>
  <si>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</si>
  <si>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</si>
  <si>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</si>
  <si>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</si>
  <si>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</si>
  <si>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</si>
  <si>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</si>
  <si>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</si>
  <si>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</si>
  <si>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</si>
  <si>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</si>
  <si>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</si>
  <si>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</si>
  <si>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</si>
  <si>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</si>
  <si>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</si>
  <si>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</si>
  <si>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</si>
  <si>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</si>
  <si>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</si>
  <si>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</si>
  <si>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</si>
  <si>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</si>
  <si>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</si>
  <si>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</si>
  <si>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</si>
  <si>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</si>
  <si>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</si>
  <si>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</si>
  <si>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</si>
  <si>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</si>
  <si>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</si>
  <si>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</si>
  <si>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</si>
  <si>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</si>
  <si>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</si>
  <si>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</si>
  <si>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</si>
  <si>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</si>
  <si>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</si>
  <si>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</si>
  <si>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</si>
  <si>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</si>
  <si>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</si>
  <si>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</si>
  <si>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</si>
  <si>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</si>
  <si>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</si>
  <si>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</si>
  <si>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</si>
  <si>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</si>
  <si>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</si>
  <si>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</si>
  <si>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</si>
  <si>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</si>
  <si>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</si>
  <si>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</si>
  <si>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</si>
  <si>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</si>
  <si>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</si>
  <si>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</si>
  <si>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</si>
  <si>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</si>
  <si>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</si>
  <si>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</si>
  <si>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</si>
  <si>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</si>
  <si>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</si>
  <si>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</si>
  <si>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</si>
  <si>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</si>
  <si>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</si>
  <si>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</si>
  <si>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</si>
  <si>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</si>
  <si>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</si>
  <si>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</si>
  <si>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</si>
  <si>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</si>
  <si>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</si>
  <si>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</si>
  <si>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</si>
  <si>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</si>
  <si>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</si>
  <si>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</si>
  <si>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</si>
  <si>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</si>
  <si>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</si>
  <si>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</si>
  <si>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</si>
  <si>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</si>
  <si>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</si>
  <si>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</si>
  <si>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</si>
  <si>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</si>
  <si>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</si>
  <si>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</si>
  <si>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</si>
  <si>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</si>
  <si>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</si>
  <si>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</si>
  <si>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</si>
  <si>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</si>
  <si>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</si>
  <si>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</si>
  <si>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</si>
  <si>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</si>
  <si>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</si>
  <si>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</si>
  <si>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</si>
  <si>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</si>
  <si>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</si>
  <si>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</si>
  <si>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</si>
  <si>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</si>
  <si>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</si>
  <si>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</si>
  <si>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</si>
  <si>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</si>
  <si>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</si>
  <si>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</si>
  <si>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</si>
  <si>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</si>
  <si>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</si>
  <si>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</si>
  <si>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</si>
  <si>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</si>
  <si>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</si>
  <si>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</si>
  <si>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</si>
  <si>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</si>
  <si>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</si>
  <si>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</si>
  <si>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</si>
  <si>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</si>
  <si>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</si>
  <si>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</si>
  <si>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</si>
  <si>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</si>
  <si>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</si>
  <si>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</si>
  <si>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</si>
  <si>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</si>
  <si>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</si>
  <si>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</si>
  <si>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</si>
  <si>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</si>
  <si>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</si>
  <si>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</si>
  <si>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</si>
  <si>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</si>
  <si>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</si>
  <si>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</si>
  <si>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</si>
  <si>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</si>
  <si>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</si>
  <si>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</si>
  <si>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</si>
  <si>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</si>
  <si>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</si>
  <si>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</si>
  <si>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</si>
  <si>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</si>
  <si>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</si>
  <si>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</si>
  <si>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</si>
  <si>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</si>
  <si>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</si>
  <si>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</si>
  <si>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</si>
  <si>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</si>
  <si>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</si>
  <si>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</si>
  <si>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</si>
  <si>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</si>
  <si>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</si>
  <si>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</si>
  <si>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</si>
  <si>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</si>
  <si>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</si>
  <si>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</si>
  <si>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</si>
  <si>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</si>
  <si>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</si>
  <si>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</si>
  <si>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</si>
  <si>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</si>
  <si>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</si>
  <si>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</si>
  <si>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</si>
  <si>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</si>
  <si>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</si>
  <si>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</si>
  <si>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</si>
  <si>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</si>
  <si>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</si>
  <si>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</si>
  <si>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</si>
  <si>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</si>
  <si>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</si>
  <si>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</si>
  <si>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</si>
  <si>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</si>
  <si>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</si>
  <si>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</si>
  <si>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</si>
  <si>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</si>
  <si>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</si>
  <si>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</si>
  <si>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</si>
  <si>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</si>
  <si>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</si>
  <si>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</si>
  <si>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</si>
  <si>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</si>
  <si>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</si>
  <si>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</si>
  <si>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</si>
  <si>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</si>
  <si>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</si>
  <si>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</si>
  <si>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</si>
  <si>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</si>
  <si>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</si>
  <si>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</si>
  <si>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</si>
  <si>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</si>
  <si>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</si>
  <si>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</si>
  <si>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</si>
  <si>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</si>
  <si>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</si>
  <si>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</si>
  <si>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</si>
  <si>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</si>
  <si>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</si>
  <si>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</si>
  <si>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</si>
  <si>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</si>
  <si>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</si>
  <si>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</si>
  <si>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</si>
  <si>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</si>
  <si>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</si>
  <si>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</si>
  <si>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</si>
  <si>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</si>
  <si>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</si>
  <si>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</si>
  <si>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</si>
  <si>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</si>
  <si>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</si>
  <si>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</si>
  <si>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</si>
  <si>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</si>
  <si>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</si>
  <si>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</si>
  <si>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</si>
  <si>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</si>
  <si>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</si>
  <si>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</si>
  <si>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</si>
  <si>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</si>
  <si>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</si>
  <si>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</si>
  <si>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</si>
  <si>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</si>
  <si>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</si>
  <si>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</si>
  <si>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</si>
  <si>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</si>
  <si>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</si>
  <si>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</si>
  <si>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</si>
  <si>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</si>
  <si>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</si>
  <si>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</si>
  <si>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</si>
  <si>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</si>
  <si>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</si>
  <si>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</si>
  <si>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</si>
  <si>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</si>
  <si>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</si>
  <si>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</si>
  <si>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</si>
  <si>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</si>
  <si>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</si>
  <si>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</si>
  <si>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</si>
  <si>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</si>
  <si>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</si>
  <si>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</si>
  <si>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</si>
  <si>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</si>
  <si>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</si>
  <si>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</si>
  <si>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</si>
  <si>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</si>
  <si>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</si>
  <si>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</si>
  <si>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</si>
  <si>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</si>
  <si>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</si>
  <si>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</si>
  <si>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</si>
  <si>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</si>
  <si>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</si>
  <si>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</si>
  <si>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</si>
  <si>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</si>
  <si>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</si>
  <si>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</si>
  <si>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</si>
  <si>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</si>
  <si>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</si>
  <si>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</si>
  <si>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</si>
  <si>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</si>
  <si>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</si>
  <si>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</si>
  <si>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</si>
  <si>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</si>
  <si>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</si>
  <si>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</si>
  <si>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</si>
  <si>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</si>
  <si>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</si>
  <si>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</si>
  <si>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</si>
  <si>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</si>
  <si>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</si>
  <si>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</si>
  <si>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</si>
  <si>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</si>
  <si>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</si>
  <si>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</si>
  <si>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</si>
  <si>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</si>
  <si>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</si>
  <si>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</si>
  <si>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</si>
  <si>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</si>
  <si>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</si>
  <si>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</si>
  <si>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</si>
  <si>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</si>
  <si>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</si>
  <si>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</si>
  <si>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</si>
  <si>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</si>
  <si>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</si>
  <si>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</si>
  <si>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</si>
  <si>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</si>
  <si>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</si>
  <si>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</si>
  <si>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</si>
  <si>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</si>
  <si>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</si>
  <si>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</si>
  <si>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</si>
  <si>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</si>
  <si>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</si>
  <si>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</si>
  <si>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</si>
  <si>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</si>
  <si>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</si>
  <si>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</si>
  <si>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</si>
  <si>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</si>
  <si>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</si>
  <si>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</si>
  <si>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</si>
  <si>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</si>
  <si>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</si>
  <si>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</si>
  <si>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</si>
  <si>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</si>
  <si>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</si>
  <si>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</si>
  <si>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</si>
  <si>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</si>
  <si>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</si>
  <si>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</si>
  <si>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</si>
  <si>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</si>
  <si>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</si>
  <si>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</si>
  <si>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</si>
  <si>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</si>
  <si>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</si>
  <si>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</si>
  <si>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</si>
  <si>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</si>
  <si>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</si>
  <si>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</si>
  <si>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</si>
  <si>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</si>
  <si>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</si>
  <si>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</si>
  <si>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</si>
  <si>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</si>
  <si>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</si>
  <si>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</si>
  <si>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</si>
  <si>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</si>
  <si>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</si>
  <si>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</si>
  <si>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</si>
  <si>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</si>
  <si>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</si>
  <si>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</si>
  <si>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</si>
  <si>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</si>
  <si>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</si>
  <si>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</si>
  <si>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</si>
  <si>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</si>
  <si>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</si>
  <si>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</si>
  <si>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</si>
  <si>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</si>
  <si>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</si>
  <si>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</si>
  <si>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</si>
  <si>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</si>
  <si>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</si>
  <si>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</si>
  <si>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</si>
  <si>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</si>
  <si>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</si>
  <si>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</si>
  <si>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</si>
  <si>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</si>
  <si>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</si>
  <si>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</si>
  <si>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</si>
  <si>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</si>
  <si>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</si>
  <si>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</si>
  <si>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</si>
  <si>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</si>
  <si>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</si>
  <si>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</si>
  <si>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</si>
  <si>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</si>
  <si>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</si>
  <si>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</si>
  <si>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</si>
  <si>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</si>
  <si>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</si>
  <si>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</si>
  <si>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</si>
  <si>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</si>
  <si>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</si>
  <si>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</si>
  <si>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</si>
  <si>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</si>
  <si>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</si>
  <si>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</si>
  <si>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</si>
  <si>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</si>
  <si>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</si>
  <si>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</si>
  <si>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</si>
  <si>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</si>
  <si>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</si>
  <si>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</si>
  <si>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</si>
  <si>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</si>
  <si>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</si>
  <si>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</si>
  <si>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</si>
  <si>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</si>
  <si>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</si>
  <si>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</si>
  <si>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</si>
  <si>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</si>
  <si>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</si>
  <si>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</si>
  <si>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</si>
  <si>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</si>
  <si>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</si>
  <si>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</si>
  <si>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</si>
  <si>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</si>
  <si>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</si>
  <si>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</si>
  <si>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</si>
  <si>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</si>
  <si>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</si>
  <si>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</si>
  <si>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</si>
  <si>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</si>
  <si>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</si>
  <si>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</si>
  <si>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</si>
  <si>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</si>
  <si>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</si>
  <si>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</si>
  <si>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</si>
  <si>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</si>
  <si>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</si>
  <si>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</si>
  <si>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</si>
  <si>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</si>
  <si>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</si>
  <si>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</si>
  <si>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</si>
  <si>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</si>
  <si>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</si>
  <si>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</si>
  <si>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</si>
  <si>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</si>
  <si>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</si>
  <si>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</si>
  <si>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</si>
  <si>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</si>
  <si>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</si>
  <si>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</si>
  <si>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</si>
  <si>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</si>
  <si>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</si>
  <si>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</si>
  <si>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</si>
  <si>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</si>
  <si>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</si>
  <si>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</si>
  <si>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</si>
  <si>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</si>
  <si>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</si>
  <si>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</si>
  <si>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</si>
  <si>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</si>
  <si>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</si>
  <si>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</si>
  <si>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</si>
  <si>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</si>
  <si>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</si>
  <si>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</si>
  <si>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</si>
  <si>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</si>
  <si>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</si>
  <si>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</si>
  <si>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</si>
  <si>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</si>
  <si>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</si>
  <si>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</si>
  <si>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</si>
  <si>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</si>
  <si>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</si>
  <si>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</si>
  <si>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</si>
  <si>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</si>
  <si>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</si>
  <si>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</si>
  <si>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</si>
  <si>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</si>
  <si>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</si>
  <si>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</si>
  <si>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</si>
  <si>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</si>
  <si>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</si>
  <si>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</si>
  <si>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</si>
  <si>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</si>
  <si>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</si>
  <si>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</si>
  <si>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</si>
  <si>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</si>
  <si>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</si>
  <si>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</si>
  <si>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</si>
  <si>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</si>
  <si>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</si>
  <si>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</si>
  <si>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</si>
  <si>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</si>
  <si>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</si>
  <si>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</si>
  <si>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</si>
  <si>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</si>
  <si>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</si>
  <si>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</si>
  <si>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</si>
  <si>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</si>
  <si>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</si>
  <si>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</si>
  <si>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</si>
  <si>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</si>
  <si>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</si>
  <si>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</si>
  <si>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</si>
  <si>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</si>
  <si>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</si>
  <si>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</si>
  <si>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</si>
  <si>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</si>
  <si>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</si>
  <si>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</si>
  <si>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</si>
  <si>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</si>
  <si>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</si>
  <si>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</si>
  <si>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</si>
  <si>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</si>
  <si>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</si>
  <si>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</si>
  <si>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</si>
  <si>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</si>
  <si>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</si>
  <si>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</si>
  <si>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</si>
  <si>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</si>
  <si>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</si>
  <si>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</si>
  <si>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</si>
  <si>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</si>
  <si>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</si>
  <si>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</si>
  <si>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</si>
  <si>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</si>
  <si>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</si>
  <si>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</si>
  <si>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</si>
  <si>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</si>
  <si>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</si>
  <si>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</si>
  <si>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</si>
  <si>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</si>
  <si>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</si>
  <si>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</si>
  <si>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</si>
  <si>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</si>
  <si>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</si>
  <si>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</si>
  <si>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</si>
  <si>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</si>
  <si>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</si>
  <si>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</si>
  <si>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</si>
  <si>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</si>
  <si>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</si>
  <si>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</si>
  <si>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</si>
  <si>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</si>
  <si>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</si>
  <si>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</si>
  <si>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</si>
  <si>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</si>
  <si>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</si>
  <si>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</si>
  <si>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</si>
  <si>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</si>
  <si>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</si>
  <si>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</si>
  <si>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</si>
  <si>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</si>
  <si>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</si>
  <si>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</si>
  <si>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</si>
  <si>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</si>
  <si>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</si>
  <si>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</si>
  <si>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</si>
  <si>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</si>
  <si>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</si>
  <si>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</si>
  <si>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</si>
  <si>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</si>
  <si>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</si>
  <si>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</si>
  <si>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</si>
  <si>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</si>
  <si>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</si>
  <si>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</si>
  <si>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</si>
  <si>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</si>
  <si>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</si>
  <si>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</si>
  <si>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</si>
  <si>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</si>
  <si>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</si>
  <si>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</si>
  <si>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</si>
  <si>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</si>
  <si>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</si>
  <si>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</si>
  <si>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</si>
  <si>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</si>
  <si>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</si>
  <si>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</si>
  <si>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</si>
  <si>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</si>
  <si>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</si>
  <si>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</si>
  <si>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</si>
  <si>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</si>
  <si>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</si>
  <si>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</si>
  <si>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</si>
  <si>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</si>
  <si>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</si>
  <si>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</si>
  <si>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</si>
  <si>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</si>
  <si>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</si>
  <si>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</si>
  <si>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</si>
  <si>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</si>
  <si>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</si>
  <si>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</si>
  <si>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</si>
  <si>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</si>
  <si>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</si>
  <si>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</si>
  <si>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</si>
  <si>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</si>
  <si>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</si>
  <si>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</si>
  <si>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</si>
  <si>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</si>
  <si>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</si>
  <si>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</si>
  <si>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</si>
  <si>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</si>
  <si>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</si>
  <si>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</si>
  <si>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</si>
  <si>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</si>
  <si>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</si>
  <si>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</si>
  <si>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</si>
  <si>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</si>
  <si>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</si>
  <si>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</si>
  <si>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</si>
  <si>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</si>
  <si>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</si>
  <si>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</si>
  <si>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</si>
  <si>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</si>
  <si>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</si>
  <si>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</si>
  <si>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</si>
  <si>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</si>
  <si>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</si>
  <si>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</si>
  <si>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</si>
  <si>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</si>
  <si>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</si>
  <si>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</si>
  <si>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</si>
  <si>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</si>
  <si>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</si>
  <si>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</si>
  <si>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</si>
  <si>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</si>
  <si>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</si>
  <si>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</si>
  <si>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</si>
  <si>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</si>
  <si>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</si>
  <si>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</si>
  <si>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</si>
  <si>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</si>
  <si>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</si>
  <si>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</si>
  <si>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</si>
  <si>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</si>
  <si>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</si>
  <si>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</si>
  <si>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</si>
  <si>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</si>
  <si>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</si>
  <si>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</si>
  <si>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</si>
  <si>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</si>
  <si>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</si>
  <si>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</si>
  <si>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</si>
  <si>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</si>
  <si>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</si>
  <si>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</si>
  <si>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</si>
  <si>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</si>
  <si>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</si>
  <si>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</si>
  <si>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</si>
  <si>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</si>
  <si>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</si>
  <si>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</si>
  <si>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</si>
  <si>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</si>
  <si>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</si>
  <si>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</si>
  <si>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</si>
  <si>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</si>
  <si>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</si>
  <si>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</si>
  <si>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</si>
  <si>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</si>
  <si>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</si>
  <si>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</si>
  <si>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</si>
  <si>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</si>
  <si>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</si>
  <si>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</si>
  <si>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</si>
  <si>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</si>
  <si>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</si>
  <si>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</si>
  <si>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</si>
  <si>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</si>
  <si>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</si>
  <si>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</si>
  <si>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</si>
  <si>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</si>
  <si>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</si>
  <si>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</si>
  <si>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</si>
  <si>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</si>
  <si>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</si>
  <si>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</si>
  <si>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</si>
  <si>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</si>
  <si>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</si>
  <si>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</si>
  <si>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</si>
  <si>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</si>
  <si>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</si>
  <si>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</si>
  <si>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</si>
  <si>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</si>
  <si>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</si>
  <si>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</si>
  <si>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</si>
  <si>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Estudiantes y docentes (CINE 5-8)</t>
  </si>
  <si>
    <t>Instrucciones para completar el cuestionario</t>
  </si>
  <si>
    <t>Por favor, consulte el Manual de Instrucciones: Encuesta de Educación Formal para los conceptos y definiciones utilizados en esta encuesta.</t>
  </si>
  <si>
    <t>Todos los cuestionarios y manuales del UIS están disponibles en el sitio Web de Cuestionarios:</t>
  </si>
  <si>
    <t>Los cuestionarios cumplimentados deberán enviarse por correo electrónico como documento adjunto a:</t>
  </si>
  <si>
    <t>Los datos de las encuestas anteriores están disponibles en:</t>
  </si>
  <si>
    <t>Cobertura</t>
  </si>
  <si>
    <t>Este cuestionario abarca el sistema de educación superior formal en las instituciones públicas y privadas dentro de las fronteras del país que lo cumplimenta. Si los datos no están disponibles para una parte del sistema, por favor haga estimaciones para asegurar una cobertura completa de datos.</t>
  </si>
  <si>
    <t>Año académico / periodo de referencia de los datos recogidos en este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</si>
  <si>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</si>
  <si>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Si los datos no están disponibles para una determinada categoría, por favor utilice los códigos faltantes que se describen más adelante.</t>
  </si>
  <si>
    <t>Comprobaciones de validación</t>
  </si>
  <si>
    <t>El cuestionario contiene comprobaciones de validación utilizando el formato condicional para resaltar los errores o ingreso de datos no válidos y un reporte de errores en la hoja VAL_Data Check. En caso que se requiera información aclaratoria, por ejemplo cuando se necesita un comentario para explicar un código faltante o si se detecta un error en los datos, la celda se tornará de color amarillo y/o aparecerá un mensaje. Por favor revise la hoja VAL_Data Check antes de enviar el cuestionario. Esta hoja proporciona un resumen de todos los datos provistos y una lista completa de las validaciones de datos presentes en el cuestionario. Para revisar la lista de errores por favor seleccione “Check” en el filtro de la columna “Resultado” y realice las correcciones en las celdas de entrada del cuestionario que se indican en “Ubicación”.</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</si>
  <si>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</si>
  <si>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de datos faltantes y comentarios, respectivamente. Se pide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</si>
  <si>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</si>
  <si>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t>
  </si>
  <si>
    <t>Códigos</t>
  </si>
  <si>
    <t>Estas celdas sólo aceptan las letras Z, X, W o M y se encuentran a la derecha de las celdas de datos numéricos. El uso correcto de los códigos es esencial para asegurar la comparabilidad entre países y la integridad de los datos. Los códigos se utilizan en los análisis estadísticos e informes para indicar la cobertura de los datos y para explicar porqué no se dispone de éstos. Por favor, explique los problemas de cobertura de cada dato utilizando los siguientes códigos:</t>
  </si>
  <si>
    <t>Z - categoría no aplicable</t>
  </si>
  <si>
    <t>X - datos incluidos en otra parte</t>
  </si>
  <si>
    <t>Si existen elementos o categorías de datos en el sistema educativo nacional que no pueden ser desagregados en otras categorías, por favor, deje la celda de datos numéricos en blanco y escriba 'X' en la celda de códigos relacionada. Utilizando los identificadores de fila y columna de Excel o utilizando un texto libre, indique también en la celda de comentario, la celda en la que los datos están incluidos. Por favor, en caso sea necesario, utilice también el código 'W' que se describe a continuación.</t>
  </si>
  <si>
    <t>W - incluye datos de otra categoría</t>
  </si>
  <si>
    <t>M - datos no disponibles o faltantes</t>
  </si>
  <si>
    <t>Si una determinada categoría existe en el sistema educativo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porqué no se dispone de esos datos.</t>
  </si>
  <si>
    <t>Información de contacto del Instituto de Estadística de la UNESCO</t>
  </si>
  <si>
    <t>Correo electrónico:</t>
  </si>
  <si>
    <t>Correo:</t>
  </si>
  <si>
    <t>Instituto de Estadística de la UNESCO</t>
  </si>
  <si>
    <t>Código de cuestionario:</t>
  </si>
  <si>
    <t>País:</t>
  </si>
  <si>
    <t>1. Por favor proporcionar información sobre la(s) persona(s) responsable(s) de completar este cuestionario.</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</si>
  <si>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</si>
  <si>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</si>
  <si>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</si>
  <si>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</si>
  <si>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</si>
  <si>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</si>
  <si>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</si>
  <si>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</si>
  <si>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</si>
  <si>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2. Indique las direcciones de internet en donde se publican las estadísticas nacionales sobre educación terciaria.</t>
  </si>
  <si>
    <t>Estadísticas nacionales:</t>
  </si>
  <si>
    <t>3. Sírvanse proporcionar información sobre el año académico, fecha de referencia para las edades y las principales fuentes de datos.</t>
  </si>
  <si>
    <t>Estudiantes y personal académico</t>
  </si>
  <si>
    <t>Graduados</t>
  </si>
  <si>
    <t>Inicio del año académico (dd/mm/aaaa):</t>
  </si>
  <si>
    <t>Fin de año académico (dd/mm/aaaa):</t>
  </si>
  <si>
    <t>Fecha de referencia para las edades (dd/mm/aaaa)</t>
  </si>
  <si>
    <t>Fuentes:</t>
  </si>
  <si>
    <t>4. Indique el criterio utilizado para determinar el país de origen de los estudiantes.</t>
  </si>
  <si>
    <t>Se recomienda que el país de origen de los estudiantes del nivel terciario sea determinado por el país en el que obtuvieron el título de educación secundaria alta que da acceso a la educación terciaria. Cuando los países no tienen acceso a esta información se pueden utilizar criterios alternativos. Estos incluyen, en orden de preferencia, el país de residencia habitual o el de la ciudadanía.</t>
  </si>
  <si>
    <t>Definición del país de origen de los estudiantes:</t>
  </si>
  <si>
    <t>Criterios de origen:</t>
  </si>
  <si>
    <t>Sírvanse proporcionar la definición del país de origen en caso de que "otro" sea seleccionado:</t>
  </si>
  <si>
    <t>Educación terciaria de ciclo corto</t>
  </si>
  <si>
    <t>Grado en educación terciaria o nivel equivalente</t>
  </si>
  <si>
    <t>Nivel de maestría, especialización o equivalente</t>
  </si>
  <si>
    <t>Nivel de doctorado o equivalente</t>
  </si>
  <si>
    <t>Total terciaria</t>
  </si>
  <si>
    <t>Todos los programas</t>
  </si>
  <si>
    <t>de los cuales: Programas de primer título en educación terciaria</t>
  </si>
  <si>
    <t>CINE 5</t>
  </si>
  <si>
    <t>CINE 6</t>
  </si>
  <si>
    <t>CINE 661 + 665 + 666</t>
  </si>
  <si>
    <t>CINE 7</t>
  </si>
  <si>
    <t>CINE 761 + 766</t>
  </si>
  <si>
    <t>CINE 8</t>
  </si>
  <si>
    <t>CINE 5-8</t>
  </si>
  <si>
    <t>Instituciones públicas</t>
  </si>
  <si>
    <t>Masculino</t>
  </si>
  <si>
    <t>Femenino</t>
  </si>
  <si>
    <t>Masculino y femenino</t>
  </si>
  <si>
    <t>Instituciones privadas</t>
  </si>
  <si>
    <t>TOTAL</t>
  </si>
  <si>
    <t>Equivalentes de jornada completa</t>
  </si>
  <si>
    <t>Sexo</t>
  </si>
  <si>
    <t>Campos de educación desconocidos o no especificados</t>
  </si>
  <si>
    <t>Total: Todos los campos de educación</t>
  </si>
  <si>
    <t>Nuevos ingresos al nivel de la CINE</t>
  </si>
  <si>
    <t>Nuevos ingresos por primera vez en la educación terciaria</t>
  </si>
  <si>
    <t>De los cuales: nuevos ingresos por primera vez a la educación terciaria</t>
  </si>
  <si>
    <t>Edad</t>
  </si>
  <si>
    <t>CINE 5, 6, 7 y 8</t>
  </si>
  <si>
    <t>CINE 5, 661, 665, 666, 761 y 766</t>
  </si>
  <si>
    <t>Edad sin especificar</t>
  </si>
  <si>
    <t>Región</t>
  </si>
  <si>
    <t>País</t>
  </si>
  <si>
    <t>África</t>
  </si>
  <si>
    <t>África sin especificar</t>
  </si>
  <si>
    <t>Total: África</t>
  </si>
  <si>
    <t>América del Norte</t>
  </si>
  <si>
    <t>América del Norte sin especificar</t>
  </si>
  <si>
    <t>Total: América del Norte</t>
  </si>
  <si>
    <t>América Latina y el Caribe</t>
  </si>
  <si>
    <t>América Latina y el Caribe sin especificar</t>
  </si>
  <si>
    <t>Total: América Latina y el Caribe</t>
  </si>
  <si>
    <t>Europa</t>
  </si>
  <si>
    <t>Reino Unido</t>
  </si>
  <si>
    <t>Total: Europa</t>
  </si>
  <si>
    <t>Oceanía</t>
  </si>
  <si>
    <t>Total: Oceanía</t>
  </si>
  <si>
    <t>País de origen no especificado</t>
  </si>
  <si>
    <t>De los cuales: programas de primer título</t>
  </si>
  <si>
    <t>CINE 665 + 666</t>
  </si>
  <si>
    <t>CINE 766</t>
  </si>
  <si>
    <t>C1: Información general sobre los datos recogidos en el cuestionario</t>
  </si>
  <si>
    <t>Estudiantes
De jornada completa y parcial</t>
  </si>
  <si>
    <t>01 Educación</t>
  </si>
  <si>
    <t>02 Artes y humanidades</t>
  </si>
  <si>
    <t>03 Ciencias sociales, periodismo e información</t>
  </si>
  <si>
    <t>04 Administración de empresas y derecho</t>
  </si>
  <si>
    <t>05 Ciencias naturales, matemáticas y estadística</t>
  </si>
  <si>
    <t>06 Tecnologías de la información y la comunicación</t>
  </si>
  <si>
    <t>07 Ingeniería, industria y construcción</t>
  </si>
  <si>
    <t>08 Agricultura, silvicultura, pesca y veterinaria</t>
  </si>
  <si>
    <t>09 Salud y bienestar</t>
  </si>
  <si>
    <t>10 Servicios</t>
  </si>
  <si>
    <t>Campos de educación</t>
  </si>
  <si>
    <t>C2: Número de estudiantes por nivel de educación, intensidad de participación, tipo de institución y sexo</t>
  </si>
  <si>
    <t>C3: Número de estudiantes por nivel de educación, campo de educación y sexo</t>
  </si>
  <si>
    <t>C4: Número de nuevos ingresos y nuevos ingresos por primera vez por nivel educativo y sexo</t>
  </si>
  <si>
    <t>CINE 761+766+767</t>
  </si>
  <si>
    <t>C5: Número de estudiantes y nuevos ingresos por primera vez en la educación terciaria, por edad y sexo</t>
  </si>
  <si>
    <t>C6: Número de estudiantes internacionalmente móviles en la educación terciaria por país de origen y sexo</t>
  </si>
  <si>
    <t>Estudiantes internacionalmente móviles (de jornada completa y parcial)</t>
  </si>
  <si>
    <t>Argelia</t>
  </si>
  <si>
    <t>Benín</t>
  </si>
  <si>
    <t>Camerún</t>
  </si>
  <si>
    <t>República Centroafricana</t>
  </si>
  <si>
    <t>Comoras</t>
  </si>
  <si>
    <t>República Democrática del Congo</t>
  </si>
  <si>
    <t>Egipto</t>
  </si>
  <si>
    <t>Guinea Ecuatorial</t>
  </si>
  <si>
    <t>Etiopía</t>
  </si>
  <si>
    <t>Gabón</t>
  </si>
  <si>
    <t>Libia</t>
  </si>
  <si>
    <t>Malí</t>
  </si>
  <si>
    <t>Mauricio</t>
  </si>
  <si>
    <t>Marruecos</t>
  </si>
  <si>
    <t>Níger</t>
  </si>
  <si>
    <t>Santo Tomé y Príncipe</t>
  </si>
  <si>
    <t>Sierra Leona</t>
  </si>
  <si>
    <t>Sudáfrica</t>
  </si>
  <si>
    <t>Sudán del Sur</t>
  </si>
  <si>
    <t>Sudán</t>
  </si>
  <si>
    <t>Túnez</t>
  </si>
  <si>
    <t>República Unida de Tanzania</t>
  </si>
  <si>
    <t>Canadá</t>
  </si>
  <si>
    <t>Estados Unidos de América</t>
  </si>
  <si>
    <t>Anguila</t>
  </si>
  <si>
    <t>Antigua y Barbuda</t>
  </si>
  <si>
    <t>Belice</t>
  </si>
  <si>
    <t>Bolivia (Estado Plurinacional de)</t>
  </si>
  <si>
    <t>Brasil</t>
  </si>
  <si>
    <t>Islas Vírgenes Británicas</t>
  </si>
  <si>
    <t>Islas Caimán</t>
  </si>
  <si>
    <t>Curazao</t>
  </si>
  <si>
    <t>República Dominicana</t>
  </si>
  <si>
    <t>Granada</t>
  </si>
  <si>
    <t>Haití</t>
  </si>
  <si>
    <t>México</t>
  </si>
  <si>
    <t>Panamá</t>
  </si>
  <si>
    <t>Perú</t>
  </si>
  <si>
    <t>Saint Kitts y Nevis</t>
  </si>
  <si>
    <t>Santa Lucía</t>
  </si>
  <si>
    <t>San Vicente y las Granadinas</t>
  </si>
  <si>
    <t>Sint Maarten (parte holandesa)</t>
  </si>
  <si>
    <t>Trinidad y Tobago</t>
  </si>
  <si>
    <t>Islas Turcas y Caicos</t>
  </si>
  <si>
    <t>Venezuela (República Bolivariana de)</t>
  </si>
  <si>
    <t>Afganistán</t>
  </si>
  <si>
    <t>Azerbaiyán</t>
  </si>
  <si>
    <t>Bahrein</t>
  </si>
  <si>
    <t>Bhután</t>
  </si>
  <si>
    <t>Camboya</t>
  </si>
  <si>
    <t>China, Región Administrativa Especial de Hong Kong</t>
  </si>
  <si>
    <t>China, Región Administrativa Especial de Macao</t>
  </si>
  <si>
    <t>Chipre</t>
  </si>
  <si>
    <t>República Popular Democrática de Corea</t>
  </si>
  <si>
    <t>Irán (República Islámica del)</t>
  </si>
  <si>
    <t>Japón</t>
  </si>
  <si>
    <t>Jordania</t>
  </si>
  <si>
    <t>Kazajstán</t>
  </si>
  <si>
    <t>Kirguistán</t>
  </si>
  <si>
    <t>República Democrática Popular Lao</t>
  </si>
  <si>
    <t>Líbano</t>
  </si>
  <si>
    <t>Malasia</t>
  </si>
  <si>
    <t>Maldivas</t>
  </si>
  <si>
    <t>Omán</t>
  </si>
  <si>
    <t>Pakistán</t>
  </si>
  <si>
    <t>Palestina</t>
  </si>
  <si>
    <t>Filipinas</t>
  </si>
  <si>
    <t>República de Corea</t>
  </si>
  <si>
    <t>Arabia Saudita</t>
  </si>
  <si>
    <t>Singapur</t>
  </si>
  <si>
    <t>República Arabe Siria</t>
  </si>
  <si>
    <t>Tayikistán</t>
  </si>
  <si>
    <t>Tailandia</t>
  </si>
  <si>
    <t>Turquía</t>
  </si>
  <si>
    <t>Turkmenistán</t>
  </si>
  <si>
    <t>Emiratos Arabes Unidos</t>
  </si>
  <si>
    <t>Uzbekistán</t>
  </si>
  <si>
    <t>Asia sin especificar</t>
  </si>
  <si>
    <t>Belarús</t>
  </si>
  <si>
    <t>Bélgica</t>
  </si>
  <si>
    <t>Bosnia y Herzegovina</t>
  </si>
  <si>
    <t>Croacia</t>
  </si>
  <si>
    <t>Dinamarca</t>
  </si>
  <si>
    <t>Finlandia</t>
  </si>
  <si>
    <t>Francia</t>
  </si>
  <si>
    <t>Alemania</t>
  </si>
  <si>
    <t>Grecia</t>
  </si>
  <si>
    <t>Ciudad del Vaticano</t>
  </si>
  <si>
    <t>Hungría</t>
  </si>
  <si>
    <t>Islandia</t>
  </si>
  <si>
    <t>Irlanda</t>
  </si>
  <si>
    <t>Italia</t>
  </si>
  <si>
    <t>Letonia</t>
  </si>
  <si>
    <t>Lituania</t>
  </si>
  <si>
    <t>Luxemburgo</t>
  </si>
  <si>
    <t>Mónaco</t>
  </si>
  <si>
    <t>Países Bajos</t>
  </si>
  <si>
    <t>Noruega</t>
  </si>
  <si>
    <t>Polonia</t>
  </si>
  <si>
    <t>República de Moldova</t>
  </si>
  <si>
    <t>Rumania</t>
  </si>
  <si>
    <t>Federación de Rusia</t>
  </si>
  <si>
    <t>Eslovaquia</t>
  </si>
  <si>
    <t>Eslovenia</t>
  </si>
  <si>
    <t>España</t>
  </si>
  <si>
    <t>Suecia</t>
  </si>
  <si>
    <t>Suiza</t>
  </si>
  <si>
    <t>La ex República Yugoslava de Macedonia</t>
  </si>
  <si>
    <t>Ucrania</t>
  </si>
  <si>
    <t>Europa sin especificar</t>
  </si>
  <si>
    <t>Islas Cook</t>
  </si>
  <si>
    <t>Islas Marshall</t>
  </si>
  <si>
    <t>Micronesia (Estados Federados de)</t>
  </si>
  <si>
    <t>Nueva Zelandia</t>
  </si>
  <si>
    <t>Papua Nueva Guinea</t>
  </si>
  <si>
    <t>Islas Salomón</t>
  </si>
  <si>
    <t>Oceanía sin especificar</t>
  </si>
  <si>
    <t>Chequia</t>
  </si>
  <si>
    <t>C7: Número de graduados por nivel de educación, campo de educación y sexo</t>
  </si>
  <si>
    <t>C8: Número de personal académico por nivel de educación, tipo de dedicación, tipo de institución y sexo</t>
  </si>
  <si>
    <t>Personal académico
De jornada completa y parcial</t>
  </si>
  <si>
    <t>De los cuales: Educación terciaria de ciclo corto</t>
  </si>
  <si>
    <t>Por favor, seleccione un país</t>
  </si>
  <si>
    <t>Reino Unido de Gran Bretaña e Irlanda del Norte</t>
  </si>
  <si>
    <t>Por favor, seleccione un criterio</t>
  </si>
  <si>
    <t>País en donde se obtuvo el diploma de secundaria alta</t>
  </si>
  <si>
    <t>País de residencia habitual</t>
  </si>
  <si>
    <t>País de ciudadanía</t>
  </si>
  <si>
    <t>Otro, sírvase especificar</t>
  </si>
  <si>
    <t>Esta hoja contiene una lista completa de las validaciones de datos presentes en el cuestionario. Para revisar la lista de las validaciones con problemas por favor filtre los “Check” en la columna “Resultado” y realice las correcciones en las celdas de entrada del cuestionario que se indican en “Ubicación”.</t>
  </si>
  <si>
    <t>Resumen de datos con problemas:</t>
  </si>
  <si>
    <t>Cobertura de datos (%):</t>
  </si>
  <si>
    <t>Cantidad de errores:</t>
  </si>
  <si>
    <t>De los cuales: errores en las cifras</t>
  </si>
  <si>
    <t>De los cuales: errores en los códigos</t>
  </si>
  <si>
    <t>Lista de validación de datos en el cuestionario:</t>
  </si>
  <si>
    <t>Validación</t>
  </si>
  <si>
    <t>Descripción</t>
  </si>
  <si>
    <t>Fórmula (simplificada)</t>
  </si>
  <si>
    <t>Ubicación</t>
  </si>
  <si>
    <t>Lado izquierdo</t>
  </si>
  <si>
    <t>Lado derecho</t>
  </si>
  <si>
    <t>Operador</t>
  </si>
  <si>
    <t>Hola</t>
  </si>
  <si>
    <t>Celda</t>
  </si>
  <si>
    <t>Hoja</t>
  </si>
  <si>
    <t>Cifra</t>
  </si>
  <si>
    <t>Código</t>
  </si>
  <si>
    <t>Resultado</t>
  </si>
  <si>
    <t>Comentario del país</t>
  </si>
  <si>
    <t>Comparación de dos celdas que recogen el mismo dato</t>
  </si>
  <si>
    <t>Número de nuevos ingresos por primera vez es menor o igual al número total de nuevos ingresos</t>
  </si>
  <si>
    <t>Número de estudiantes equivalentes de jornada completa es menor o igual al número de estudiantes de jornada completa y parcial</t>
  </si>
  <si>
    <t>Graduados menores o iguales a estudiantes</t>
  </si>
  <si>
    <t>CINE 5 es menor o igual que CINE 5+6+7+8</t>
  </si>
  <si>
    <t>Número de estudiantes móviles es menor que el número total de estudiantes</t>
  </si>
  <si>
    <t>Número de nuevos ingresos es menor que el número total de estudiantes</t>
  </si>
  <si>
    <t>Suma de dos o más datos es igual al total</t>
  </si>
  <si>
    <t>Este cuestionario está diseñado para recoger datos comparables a nivel internacional sobre la educación formal en el nivel terciario, necesarios para la evaluación y monitoreo de los sistemas educativos en todo el mundo. Los datos forman una parte central de la base de datos de las estadísticas de educación que mantiene el Instituto de Estadística de la UNESCO (UIS). Estos se difunden ampliamente a la comunidad de usuarios y ayudan a informar a los responsables políticos, tanto a nivel nacional como internacional. Los datos son necesarios para el cálculo de los muchos indicadores educativos utilizados en el monitoreo del progreso hacia el logro de las metas regionales y globales, incluyendo los Objetivos de Desarrollo Sostenible (ODS) y la Agenda de Educación 2030.</t>
  </si>
  <si>
    <t>Antes de completar el cuestionario, primero deberán clasificar los programas de educación por nivel, de acuerdo a la revisión de 2011 de la Clasificación Internacional Normalizada de la Educación (CINE 2011). El UIS utilizará el mapa de la CINE 2011 de su país para validar el envío de estos datos. Si su país no cuenta con una versión actualizada del mapa de la CINE o si se han producido cambios posteriores en su sistema nacional de educación, por favor descargue, complete y actualice el cuestionario sobre los Sistemas Nacionales de Educación (UIS/ED/ISC11) que se encuentra disponible en nuestro sitio Web de Cuestionarios.</t>
  </si>
  <si>
    <t>Si un elemento de datos se refiere a una categoría no aplicable o que no existe en el sistema nacional de educación (por ejemplo, no existen programas de nivel 4 en su país), por favor, escriba "0" en la celda de datos numéricos  y 'Z' en la celda de códigos relacionada. El uso de este código indica que ni siquiera hipotéticamente pueden existir datos correspondientes a esta categoría.</t>
  </si>
  <si>
    <t>Si los datos incluyen otras categorías y por lo tanto existe allí una "sobre-cobertura", sírvase ingresar el valor en la celda de datos numéricos y 'W' en la celda de códigos relacionada. Mediante el uso de identificadores de fila y columna de Excel o mediante texto libre, por favor indique en la celda de comentario qué datos están incluidos. Cuando sea apropiado, utilice el código 'X', descrito anteriormente.</t>
  </si>
  <si>
    <t>Para cualquier consulta sobre este cuestionario, por favor comuníquese con el UIS a través de:</t>
  </si>
  <si>
    <t>Eswatini</t>
  </si>
  <si>
    <t>ENCUESTA DE EDUCACION FORMAL 2019</t>
  </si>
  <si>
    <t>Datos del año escolar o académico finalizado en 2018</t>
  </si>
  <si>
    <t>Fecha límite de entrega del cuestionario cumplimentado: 15 de febrero 2019</t>
  </si>
  <si>
    <t>Este cuestionario recoge datos sobre el año escolar o académico que finaliza en 2018 o el año más reciente. Si los datos no están disponibles para el año 2018, informe sobre el último año del que se dispone de datos.</t>
  </si>
  <si>
    <t>El más reciente mapeo CINE para su país está disponible en:</t>
  </si>
  <si>
    <t>http://uis.unesco.org/en/isced-mappings</t>
  </si>
  <si>
    <t>UIS_ED_C_2019</t>
  </si>
  <si>
    <t>ISC_CAT5</t>
  </si>
  <si>
    <t>de los cuales:  programas vocacionales</t>
  </si>
  <si>
    <t>CINE 551 + 554</t>
  </si>
  <si>
    <t>Programas vocacionales únicamente</t>
  </si>
  <si>
    <t>C2'!AQ22 =C3'!AH49</t>
  </si>
  <si>
    <t>AQ22</t>
  </si>
  <si>
    <t>C2'!AQ22 =C5'!V102</t>
  </si>
  <si>
    <t>C2'!Y22 =C5'!AB102</t>
  </si>
  <si>
    <t>AB102</t>
  </si>
  <si>
    <t>C2'!AB22 =C3'!Y49</t>
  </si>
  <si>
    <t>C2'!AH22 =C3'!AB49</t>
  </si>
  <si>
    <t>C2'!AN22 =C3'!AE49</t>
  </si>
  <si>
    <t>C2'!AQ21 =C3'!AH37</t>
  </si>
  <si>
    <t>AQ21</t>
  </si>
  <si>
    <t>C2'!AQ21 =C5'!V72</t>
  </si>
  <si>
    <t>C2'!AB21 =C3'!Y37</t>
  </si>
  <si>
    <t>C2'!AH21 =C3'!AB37</t>
  </si>
  <si>
    <t>C2'!AN21 =C3'!AE37</t>
  </si>
  <si>
    <t>C2'!AQ20 =C3'!AH25</t>
  </si>
  <si>
    <t>AQ20</t>
  </si>
  <si>
    <t>C2'!AQ20 =C5'!V42</t>
  </si>
  <si>
    <t>C2'!AB20 =C3'!Y25</t>
  </si>
  <si>
    <t>C2'!AH20 =C3'!AB25</t>
  </si>
  <si>
    <t>C2'!AN20 =C3'!AE25</t>
  </si>
  <si>
    <t>C2'!Y16 &lt;=C2'!V16</t>
  </si>
  <si>
    <t>C2'!Y19 &lt;=C2'!V19</t>
  </si>
  <si>
    <t>C2'!Y22 &lt;=C2'!V22</t>
  </si>
  <si>
    <t>C2'!Y23 &lt;=C2'!V23</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</si>
  <si>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</si>
  <si>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</si>
  <si>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</si>
  <si>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</si>
  <si>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</si>
  <si>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</si>
  <si>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</si>
  <si>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</si>
  <si>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</si>
  <si>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</si>
  <si>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</si>
  <si>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</si>
  <si>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</si>
  <si>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</si>
  <si>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</si>
  <si>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</si>
  <si>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</si>
  <si>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</si>
  <si>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</si>
  <si>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</si>
  <si>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</si>
  <si>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AQ23</t>
  </si>
  <si>
    <t>C4'!Y16 &lt;=C2'!AE22</t>
  </si>
  <si>
    <t>C4'!AB16 &lt;=C2'!AH22</t>
  </si>
  <si>
    <t>C4'!AE16 &lt;=C2'!AN22</t>
  </si>
  <si>
    <t>C5'!AB42 &lt;=C5'!V42</t>
  </si>
  <si>
    <t>C5'!AB72 &lt;=C5'!V72</t>
  </si>
  <si>
    <t>AB72</t>
  </si>
  <si>
    <t>C5'!AB102 &lt;=C5'!V102</t>
  </si>
  <si>
    <t>C6'!V238 &lt;=C2'!AQ20</t>
  </si>
  <si>
    <t>C6'!V464 &lt;=C2'!AQ21</t>
  </si>
  <si>
    <t>C6'!V690 &lt;=C2'!AQ22</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</si>
  <si>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</si>
  <si>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</si>
  <si>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</si>
  <si>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</si>
  <si>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</si>
  <si>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</si>
  <si>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</si>
  <si>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</si>
  <si>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</si>
  <si>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</si>
  <si>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</si>
  <si>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</si>
  <si>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</si>
  <si>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</si>
  <si>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</si>
  <si>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</si>
  <si>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</si>
  <si>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</si>
  <si>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</si>
  <si>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</si>
  <si>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SUM('C2'!AQ15,'C2'!AQ18)='C2'!AQ21</t>
  </si>
  <si>
    <t>SUM(AQ15,AQ18)</t>
  </si>
  <si>
    <t>SUM('C2'!AQ16,'C2'!AQ19)='C2'!AQ22</t>
  </si>
  <si>
    <t>SUM(AQ16,AQ19)</t>
  </si>
  <si>
    <t>SUM('C2'!V23,'C2'!AB23,'C2'!AH23,'C2'!AN23)='C2'!AQ23</t>
  </si>
  <si>
    <t>SUM(V23,AB23,AH23,AN23)</t>
  </si>
  <si>
    <t>SUM('C5'!AB14:'C5'!AB41)='C5'!AB42</t>
  </si>
  <si>
    <t>SUM(AB14:AB41)</t>
  </si>
  <si>
    <t>SUM('C5'!AB44:'C5'!AB71)='C5'!AB72</t>
  </si>
  <si>
    <t>SUM(AB44:AB71)</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</si>
  <si>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</si>
  <si>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</si>
  <si>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</si>
  <si>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</si>
  <si>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</si>
  <si>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</si>
  <si>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</si>
  <si>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</si>
  <si>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</si>
  <si>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</si>
  <si>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</si>
  <si>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</si>
  <si>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</si>
  <si>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</si>
  <si>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</si>
  <si>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</si>
  <si>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</si>
  <si>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</si>
  <si>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</si>
  <si>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</si>
  <si>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</si>
  <si>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</si>
  <si>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</si>
  <si>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</si>
  <si>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</si>
  <si>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</si>
  <si>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</si>
  <si>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</si>
  <si>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</si>
  <si>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</si>
  <si>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</si>
  <si>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</si>
  <si>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</si>
  <si>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</si>
  <si>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</si>
  <si>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</si>
  <si>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</si>
  <si>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</si>
  <si>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</si>
  <si>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</si>
  <si>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</si>
  <si>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</si>
  <si>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</si>
  <si>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</si>
  <si>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</si>
  <si>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</si>
  <si>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</si>
  <si>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</si>
  <si>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</si>
  <si>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</si>
  <si>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</si>
  <si>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</si>
  <si>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</si>
  <si>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</si>
  <si>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</si>
  <si>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</si>
  <si>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</si>
  <si>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</si>
  <si>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</si>
  <si>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</si>
  <si>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</si>
  <si>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</si>
  <si>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</si>
  <si>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</si>
  <si>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</si>
  <si>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</si>
  <si>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</si>
  <si>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</si>
  <si>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</si>
  <si>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</si>
  <si>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</si>
  <si>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</si>
  <si>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</si>
  <si>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</si>
  <si>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</si>
  <si>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</si>
  <si>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</si>
  <si>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</si>
  <si>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</si>
  <si>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</si>
  <si>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</si>
  <si>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</si>
  <si>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</si>
  <si>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</si>
  <si>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</si>
  <si>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</si>
  <si>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Programas vocacionales son menores o iguales que todos los programas</t>
  </si>
  <si>
    <t>Programas de primer título en educación terciaria es menor o igual que todos los programas</t>
  </si>
  <si>
    <t>http://data.uis.unesco.org/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</si>
</sst>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8">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1">
      <alignment horizontal="left" vertical="top" wrapText="1"/>
    </xf>
    <xf numFmtId="0" fontId="14" fillId="7" borderId="31">
      <alignment horizontal="left" vertical="top"/>
    </xf>
    <xf numFmtId="0" fontId="12" fillId="0" borderId="0"/>
    <xf numFmtId="0" fontId="9" fillId="0" borderId="0"/>
    <xf numFmtId="0" fontId="16" fillId="7" borderId="30">
      <alignment horizontal="left" vertical="top" wrapText="1"/>
    </xf>
    <xf numFmtId="0" fontId="14" fillId="7" borderId="30">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1">
      <alignment horizontal="left" vertical="top" wrapText="1"/>
    </xf>
    <xf numFmtId="0" fontId="14" fillId="7" borderId="8">
      <alignment horizontal="left" vertical="top" wrapText="1"/>
    </xf>
    <xf numFmtId="0" fontId="14" fillId="7" borderId="31">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4"/>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2" fillId="8" borderId="0">
      <alignment horizontal="center" wrapText="1"/>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5" borderId="0"/>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17" fillId="7" borderId="0">
      <alignment horizontal="right" vertical="top" textRotation="90" wrapText="1"/>
    </xf>
    <xf numFmtId="0" fontId="57" fillId="0" borderId="35"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3" fillId="6" borderId="44"/>
    <xf numFmtId="0" fontId="13" fillId="6" borderId="44"/>
    <xf numFmtId="0" fontId="13" fillId="6" borderId="44"/>
    <xf numFmtId="0" fontId="13" fillId="6"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2" fillId="0" borderId="0"/>
    <xf numFmtId="0" fontId="2" fillId="0" borderId="0"/>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1" fillId="0" borderId="44"/>
    <xf numFmtId="0" fontId="11" fillId="0" borderId="44"/>
    <xf numFmtId="0" fontId="11" fillId="0" borderId="44"/>
    <xf numFmtId="165"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7" fillId="7" borderId="0">
      <alignment horizontal="right" vertical="top" textRotation="90" wrapText="1"/>
    </xf>
    <xf numFmtId="0" fontId="67" fillId="0" borderId="47"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4">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58">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46" xfId="0" applyNumberFormat="1" applyFont="1" applyFill="1" applyBorder="1" applyAlignment="1" applyProtection="1">
      <alignment horizontal="right"/>
      <protection locked="0"/>
    </xf>
    <xf numFmtId="0" fontId="44" fillId="17" borderId="46" xfId="0" applyFont="1" applyFill="1" applyBorder="1" applyAlignment="1" applyProtection="1">
      <alignment horizontal="center"/>
      <protection locked="0"/>
    </xf>
    <xf numFmtId="0" fontId="44" fillId="18" borderId="46"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46" fillId="13" borderId="0" xfId="0" applyFont="1" applyFill="1" applyAlignment="1" applyProtection="1">
      <alignment horizontal="right" vertical="center"/>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0" fillId="0" borderId="0" xfId="0" applyProtection="1"/>
    <xf numFmtId="0" fontId="8" fillId="13" borderId="0" xfId="0" applyFont="1" applyFill="1" applyAlignment="1" applyProtection="1">
      <alignment vertical="center"/>
    </xf>
    <xf numFmtId="0" fontId="0" fillId="13" borderId="0" xfId="0" applyFill="1" applyProtection="1"/>
    <xf numFmtId="0" fontId="0" fillId="0" borderId="0" xfId="0" applyFont="1" applyProtection="1"/>
    <xf numFmtId="0" fontId="0" fillId="13" borderId="0" xfId="0" applyFont="1" applyFill="1" applyProtection="1"/>
    <xf numFmtId="0" fontId="11" fillId="20" borderId="0" xfId="5" applyFont="1" applyFill="1" applyAlignment="1" applyProtection="1">
      <alignment horizontal="left" vertical="center" wrapText="1"/>
      <protection locked="0"/>
    </xf>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44" fillId="3" borderId="29" xfId="110" applyNumberFormat="1" applyFont="1" applyFill="1" applyBorder="1" applyAlignment="1" applyProtection="1">
      <alignment horizontal="right"/>
      <protection locked="0"/>
    </xf>
    <xf numFmtId="0" fontId="44" fillId="3" borderId="29" xfId="110" applyFont="1" applyFill="1" applyBorder="1" applyAlignment="1" applyProtection="1">
      <alignment horizontal="center"/>
      <protection locked="0"/>
    </xf>
    <xf numFmtId="0" fontId="44" fillId="3" borderId="29" xfId="110" applyFont="1" applyFill="1" applyBorder="1" applyAlignment="1" applyProtection="1">
      <alignment horizontal="left"/>
      <protection locked="0"/>
    </xf>
    <xf numFmtId="0" fontId="44" fillId="3" borderId="46" xfId="115" applyNumberFormat="1" applyFont="1" applyFill="1" applyBorder="1" applyAlignment="1" applyProtection="1">
      <alignment horizontal="right"/>
      <protection locked="0"/>
    </xf>
    <xf numFmtId="0" fontId="44" fillId="3" borderId="46" xfId="115" applyFont="1" applyFill="1" applyBorder="1" applyAlignment="1" applyProtection="1">
      <alignment horizontal="center"/>
      <protection locked="0"/>
    </xf>
    <xf numFmtId="0" fontId="44" fillId="3" borderId="46" xfId="115" applyFont="1" applyFill="1" applyBorder="1" applyAlignment="1" applyProtection="1">
      <alignment horizontal="left"/>
      <protection locked="0"/>
    </xf>
    <xf numFmtId="0" fontId="44" fillId="3" borderId="29" xfId="115" applyNumberFormat="1" applyFont="1" applyFill="1" applyBorder="1" applyAlignment="1" applyProtection="1">
      <alignment horizontal="right"/>
      <protection locked="0"/>
    </xf>
    <xf numFmtId="0" fontId="44" fillId="3" borderId="29" xfId="115" applyFont="1" applyFill="1" applyBorder="1" applyAlignment="1" applyProtection="1">
      <alignment horizontal="center"/>
      <protection locked="0"/>
    </xf>
    <xf numFmtId="0" fontId="44" fillId="3" borderId="29" xfId="115" applyFont="1" applyFill="1" applyBorder="1" applyAlignment="1" applyProtection="1">
      <alignment horizontal="left"/>
      <protection locked="0"/>
    </xf>
    <xf numFmtId="0" fontId="44" fillId="3" borderId="29" xfId="0" applyFont="1" applyFill="1" applyBorder="1" applyAlignment="1" applyProtection="1">
      <alignment horizontal="center"/>
      <protection locked="0"/>
    </xf>
    <xf numFmtId="0" fontId="44" fillId="3" borderId="29" xfId="0" applyFont="1" applyFill="1" applyBorder="1" applyAlignment="1" applyProtection="1">
      <alignment horizontal="left"/>
      <protection locked="0"/>
    </xf>
    <xf numFmtId="0" fontId="10" fillId="13" borderId="0" xfId="7003" quotePrefix="1" applyFont="1" applyFill="1" applyBorder="1" applyAlignment="1" applyProtection="1">
      <alignment vertical="center" wrapText="1"/>
    </xf>
    <xf numFmtId="0" fontId="32" fillId="0" borderId="60" xfId="6991" applyFont="1" applyBorder="1" applyProtection="1">
      <protection locked="0"/>
    </xf>
    <xf numFmtId="0" fontId="10" fillId="13" borderId="0" xfId="0" quotePrefix="1" applyFont="1" applyFill="1" applyBorder="1" applyAlignment="1" applyProtection="1">
      <alignment wrapText="1"/>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49" fontId="42" fillId="20" borderId="0" xfId="1"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40"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28" fillId="20" borderId="39" xfId="0" applyFont="1" applyFill="1" applyBorder="1" applyAlignment="1" applyProtection="1">
      <alignment wrapText="1"/>
      <protection locked="0"/>
    </xf>
    <xf numFmtId="0" fontId="44" fillId="3" borderId="49" xfId="115" applyNumberFormat="1" applyFont="1" applyFill="1" applyBorder="1" applyAlignment="1" applyProtection="1">
      <alignment horizontal="right"/>
      <protection locked="0"/>
    </xf>
    <xf numFmtId="0" fontId="44" fillId="16" borderId="49"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2" xfId="48" applyFont="1" applyFill="1" applyBorder="1" applyProtection="1">
      <protection locked="0"/>
    </xf>
    <xf numFmtId="0" fontId="11" fillId="30" borderId="0" xfId="0" applyFont="1" applyFill="1" applyBorder="1" applyAlignment="1" applyProtection="1">
      <alignment horizontal="center" vertical="center" textRotation="90" wrapText="1"/>
      <protection locked="0"/>
    </xf>
    <xf numFmtId="0" fontId="32" fillId="20" borderId="0" xfId="0" applyFont="1" applyFill="1" applyProtection="1">
      <protection locked="0"/>
    </xf>
    <xf numFmtId="0" fontId="11" fillId="20" borderId="4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vertical="center" wrapText="1"/>
      <protection locked="0"/>
    </xf>
    <xf numFmtId="0" fontId="11" fillId="20" borderId="40" xfId="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wrapText="1"/>
      <protection locked="0"/>
    </xf>
    <xf numFmtId="0" fontId="65" fillId="20" borderId="40" xfId="5" quotePrefix="1" applyFont="1" applyFill="1" applyBorder="1" applyAlignment="1" applyProtection="1">
      <alignment horizontal="right" vertical="center" wrapText="1"/>
      <protection locked="0"/>
    </xf>
    <xf numFmtId="0" fontId="65" fillId="20" borderId="40"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40" xfId="5" quotePrefix="1" applyNumberFormat="1" applyFont="1" applyFill="1" applyBorder="1" applyAlignment="1" applyProtection="1">
      <alignment horizontal="right" vertical="center" wrapText="1"/>
      <protection locked="0"/>
    </xf>
    <xf numFmtId="171" fontId="37" fillId="20" borderId="0" xfId="59" applyNumberFormat="1" applyFill="1" applyAlignment="1" applyProtection="1">
      <alignment horizontal="right"/>
      <protection locked="0"/>
    </xf>
    <xf numFmtId="0" fontId="8" fillId="13" borderId="0" xfId="0" applyFont="1" applyFill="1" applyAlignment="1" applyProtection="1">
      <alignment horizontal="left" vertical="center"/>
    </xf>
    <xf numFmtId="0" fontId="6" fillId="14" borderId="19" xfId="6" applyFont="1" applyFill="1" applyBorder="1" applyAlignment="1" applyProtection="1">
      <alignment horizontal="left" vertical="center" wrapText="1"/>
    </xf>
    <xf numFmtId="0" fontId="10" fillId="20" borderId="0" xfId="5" applyFont="1" applyFill="1" applyAlignment="1" applyProtection="1">
      <alignment vertical="center"/>
    </xf>
    <xf numFmtId="0" fontId="45" fillId="14" borderId="19"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7" fillId="13" borderId="0" xfId="0" applyFont="1" applyFill="1" applyAlignment="1" applyProtection="1">
      <alignment horizontal="lef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43" fillId="13" borderId="0" xfId="0" applyFont="1" applyFill="1" applyAlignment="1" applyProtection="1">
      <alignment horizontal="left" vertical="center"/>
    </xf>
    <xf numFmtId="0" fontId="0" fillId="13" borderId="0" xfId="0" applyFill="1" applyAlignment="1" applyProtection="1">
      <alignment horizontal="left"/>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6" fillId="13" borderId="0" xfId="2" applyFont="1" applyFill="1" applyAlignment="1" applyProtection="1">
      <alignment horizontal="left" vertical="center"/>
    </xf>
    <xf numFmtId="0" fontId="6" fillId="13" borderId="0" xfId="2" applyFont="1" applyFill="1" applyAlignment="1" applyProtection="1">
      <alignment horizontal="left" vertical="center" wrapText="1"/>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6" fillId="13" borderId="0" xfId="38" applyFont="1" applyFill="1" applyAlignment="1" applyProtection="1">
      <alignment horizontal="left" vertical="center" wrapText="1"/>
    </xf>
    <xf numFmtId="0" fontId="53" fillId="13" borderId="0" xfId="38" applyFont="1" applyFill="1" applyAlignment="1" applyProtection="1">
      <alignment horizontal="left" vertical="center"/>
    </xf>
    <xf numFmtId="0" fontId="0" fillId="13" borderId="0" xfId="0" applyFont="1" applyFill="1" applyAlignment="1" applyProtection="1">
      <alignment horizontal="left" vertical="center"/>
    </xf>
    <xf numFmtId="0" fontId="31" fillId="13" borderId="0" xfId="38" applyFont="1" applyFill="1" applyAlignment="1" applyProtection="1">
      <alignment horizontal="center" vertical="center" wrapText="1"/>
    </xf>
    <xf numFmtId="0" fontId="6" fillId="13" borderId="0" xfId="38" applyFont="1" applyFill="1" applyAlignment="1" applyProtection="1">
      <alignment horizontal="left" vertical="center"/>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55" fillId="13" borderId="0" xfId="0" applyFont="1" applyFill="1" applyAlignment="1" applyProtection="1">
      <alignment horizontal="lef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71" fillId="31" borderId="0" xfId="7001" applyFont="1" applyFill="1" applyAlignment="1" applyProtection="1">
      <alignment horizontal="left"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left" vertical="center" wrapText="1"/>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0" fontId="72" fillId="31" borderId="0" xfId="7001" applyFont="1" applyFill="1" applyAlignment="1" applyProtection="1">
      <alignment horizontal="left" vertical="center"/>
    </xf>
    <xf numFmtId="0" fontId="73" fillId="32" borderId="50" xfId="7001" applyFont="1" applyFill="1" applyBorder="1" applyAlignment="1" applyProtection="1">
      <alignment horizontal="left" vertical="center" wrapText="1"/>
    </xf>
    <xf numFmtId="1" fontId="74" fillId="2" borderId="29"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76" fillId="32" borderId="50" xfId="7001" applyFont="1" applyFill="1" applyBorder="1" applyAlignment="1" applyProtection="1">
      <alignment horizontal="left" vertical="center" wrapText="1" indent="1"/>
    </xf>
    <xf numFmtId="0" fontId="56" fillId="32" borderId="60" xfId="7001" applyFont="1" applyFill="1" applyBorder="1" applyAlignment="1" applyProtection="1">
      <alignment horizontal="center" vertical="center" wrapText="1"/>
    </xf>
    <xf numFmtId="0" fontId="30" fillId="32" borderId="60" xfId="7001" applyFont="1" applyFill="1" applyBorder="1" applyAlignment="1" applyProtection="1">
      <alignment horizontal="center" vertical="center" wrapText="1"/>
    </xf>
    <xf numFmtId="0" fontId="30" fillId="32" borderId="60" xfId="7001" quotePrefix="1" applyFont="1" applyFill="1" applyBorder="1" applyAlignment="1" applyProtection="1">
      <alignment horizontal="center" vertical="center" wrapText="1"/>
    </xf>
    <xf numFmtId="0" fontId="30" fillId="32" borderId="60" xfId="7001" applyFont="1" applyFill="1" applyBorder="1" applyAlignment="1" applyProtection="1">
      <alignment horizontal="left" vertical="center" wrapText="1"/>
    </xf>
    <xf numFmtId="0" fontId="51" fillId="32" borderId="60" xfId="109" applyFill="1" applyBorder="1" applyAlignment="1" applyProtection="1">
      <alignment horizontal="left" vertical="center" wrapText="1"/>
    </xf>
    <xf numFmtId="0" fontId="10" fillId="32" borderId="60" xfId="7001" applyFont="1" applyFill="1" applyBorder="1" applyAlignment="1" applyProtection="1">
      <alignment horizontal="center" vertical="center" wrapText="1"/>
    </xf>
    <xf numFmtId="0" fontId="10" fillId="32" borderId="60" xfId="7001" quotePrefix="1" applyFont="1" applyFill="1" applyBorder="1" applyAlignment="1" applyProtection="1">
      <alignment horizontal="center" vertical="center" wrapText="1"/>
    </xf>
    <xf numFmtId="3" fontId="10" fillId="32" borderId="60" xfId="7001" applyNumberFormat="1" applyFont="1" applyFill="1" applyBorder="1" applyAlignment="1" applyProtection="1">
      <alignment horizontal="center" vertical="center" wrapText="1"/>
    </xf>
    <xf numFmtId="0" fontId="56" fillId="32" borderId="59" xfId="7003" applyFont="1" applyFill="1" applyBorder="1" applyAlignment="1" applyProtection="1">
      <alignment vertical="center" wrapText="1"/>
    </xf>
    <xf numFmtId="0" fontId="10" fillId="13" borderId="0" xfId="0" quotePrefix="1" applyFont="1" applyFill="1" applyBorder="1" applyAlignment="1" applyProtection="1">
      <alignment vertical="top"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2" borderId="29" xfId="5" applyFont="1" applyFill="1" applyBorder="1" applyAlignment="1" applyProtection="1">
      <alignment horizontal="center" vertical="center" wrapText="1"/>
      <protection locked="0"/>
    </xf>
    <xf numFmtId="0" fontId="46" fillId="13" borderId="0" xfId="0" applyFont="1" applyFill="1" applyAlignment="1" applyProtection="1">
      <alignment vertical="center"/>
    </xf>
    <xf numFmtId="0" fontId="6" fillId="30" borderId="0" xfId="0" applyFont="1" applyFill="1" applyBorder="1" applyAlignment="1" applyProtection="1">
      <alignment horizontal="right"/>
    </xf>
    <xf numFmtId="0" fontId="6" fillId="13" borderId="0" xfId="0" applyFont="1" applyFill="1" applyProtection="1"/>
    <xf numFmtId="0" fontId="6" fillId="20" borderId="0" xfId="0" applyFont="1" applyFill="1" applyBorder="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11" fillId="13" borderId="0" xfId="5" applyFont="1" applyFill="1" applyAlignment="1" applyProtection="1">
      <alignment wrapText="1"/>
    </xf>
    <xf numFmtId="0" fontId="0" fillId="20" borderId="0" xfId="0" applyFill="1" applyProtection="1"/>
    <xf numFmtId="0" fontId="11" fillId="20" borderId="0" xfId="5" applyFont="1" applyFill="1" applyAlignment="1" applyProtection="1">
      <alignment horizontal="center" vertical="center" textRotation="90" wrapText="1"/>
    </xf>
    <xf numFmtId="0" fontId="6" fillId="0" borderId="0" xfId="0" applyFont="1" applyFill="1" applyProtection="1"/>
    <xf numFmtId="0" fontId="6" fillId="2" borderId="29" xfId="0" applyFont="1" applyFill="1" applyBorder="1" applyAlignment="1" applyProtection="1">
      <alignment horizontal="lef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11" fillId="13" borderId="0" xfId="0" applyFont="1" applyFill="1" applyProtection="1"/>
    <xf numFmtId="0" fontId="6" fillId="15" borderId="29" xfId="0" applyFont="1" applyFill="1" applyBorder="1" applyAlignment="1" applyProtection="1">
      <alignment horizontal="left" vertical="center" indent="2"/>
    </xf>
    <xf numFmtId="0" fontId="65" fillId="20" borderId="0" xfId="5" applyFont="1" applyFill="1" applyAlignment="1" applyProtection="1">
      <alignment horizontal="center" vertical="center" wrapText="1"/>
    </xf>
    <xf numFmtId="0" fontId="10" fillId="20" borderId="0" xfId="0" applyNumberFormat="1" applyFont="1" applyFill="1" applyProtection="1"/>
    <xf numFmtId="0" fontId="10" fillId="20" borderId="0" xfId="0" applyFont="1" applyFill="1" applyProtection="1"/>
    <xf numFmtId="0" fontId="1" fillId="0" borderId="0" xfId="0" applyFont="1" applyFill="1" applyAlignment="1" applyProtection="1">
      <alignment vertical="center"/>
    </xf>
    <xf numFmtId="0" fontId="6" fillId="2" borderId="29" xfId="5" applyFont="1" applyFill="1" applyBorder="1" applyAlignment="1" applyProtection="1">
      <alignment horizontal="center" vertical="center" wrapText="1"/>
    </xf>
    <xf numFmtId="0" fontId="6" fillId="20"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29"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29" xfId="0" applyFont="1" applyFill="1" applyBorder="1" applyAlignment="1" applyProtection="1">
      <alignment horizontal="left" wrapText="1" indent="1"/>
    </xf>
    <xf numFmtId="0" fontId="6" fillId="29" borderId="29" xfId="0" applyFont="1" applyFill="1" applyBorder="1" applyAlignment="1" applyProtection="1">
      <alignment horizontal="left" wrapText="1" indent="1"/>
    </xf>
    <xf numFmtId="0" fontId="0" fillId="0" borderId="0" xfId="0" applyFont="1" applyFill="1" applyProtection="1"/>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0" borderId="39" xfId="0" applyFont="1" applyFill="1" applyBorder="1" applyProtection="1"/>
    <xf numFmtId="0" fontId="28" fillId="20" borderId="0" xfId="0" applyFont="1" applyFill="1" applyBorder="1" applyProtection="1"/>
    <xf numFmtId="0" fontId="28" fillId="20" borderId="40" xfId="0" applyFont="1" applyFill="1" applyBorder="1" applyProtection="1"/>
    <xf numFmtId="0" fontId="10" fillId="13" borderId="0" xfId="0" applyFont="1" applyFill="1" applyProtection="1"/>
    <xf numFmtId="0" fontId="10" fillId="0" borderId="0" xfId="0" applyFont="1" applyProtection="1"/>
    <xf numFmtId="0" fontId="28" fillId="20" borderId="0" xfId="0" applyFont="1" applyFill="1" applyBorder="1" applyAlignment="1" applyProtection="1">
      <alignment wrapText="1"/>
    </xf>
    <xf numFmtId="0" fontId="28" fillId="20" borderId="40"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0" borderId="39" xfId="0" applyFont="1" applyFill="1" applyBorder="1" applyAlignment="1" applyProtection="1">
      <alignment vertical="center"/>
    </xf>
    <xf numFmtId="0" fontId="8" fillId="20" borderId="0" xfId="0" applyFont="1" applyFill="1" applyBorder="1" applyAlignment="1" applyProtection="1">
      <alignment vertical="center"/>
    </xf>
    <xf numFmtId="0" fontId="11" fillId="20" borderId="40"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20" borderId="62" xfId="0" applyFont="1" applyFill="1" applyBorder="1" applyAlignment="1" applyProtection="1">
      <alignment wrapText="1"/>
    </xf>
    <xf numFmtId="0" fontId="11" fillId="20" borderId="62" xfId="5" applyFont="1" applyFill="1" applyBorder="1" applyAlignment="1" applyProtection="1">
      <alignment horizontal="center" vertical="center" wrapText="1"/>
    </xf>
    <xf numFmtId="0" fontId="11" fillId="20" borderId="0" xfId="5" applyFont="1" applyFill="1" applyBorder="1" applyAlignment="1" applyProtection="1">
      <alignment horizontal="center" vertical="center" textRotation="90" wrapText="1"/>
    </xf>
    <xf numFmtId="0" fontId="10" fillId="0" borderId="0" xfId="0" applyFont="1" applyFill="1" applyBorder="1" applyAlignment="1" applyProtection="1">
      <alignment wrapText="1"/>
    </xf>
    <xf numFmtId="0" fontId="6" fillId="2" borderId="29" xfId="0" applyFont="1" applyFill="1" applyBorder="1" applyAlignment="1" applyProtection="1">
      <alignment horizontal="left" vertical="center" wrapText="1" indent="2"/>
    </xf>
    <xf numFmtId="0" fontId="11" fillId="20" borderId="39" xfId="5" applyFont="1" applyFill="1" applyBorder="1" applyAlignment="1" applyProtection="1">
      <alignment horizontal="center" vertical="center" wrapText="1"/>
    </xf>
    <xf numFmtId="0" fontId="6" fillId="15" borderId="29" xfId="0" applyFont="1" applyFill="1" applyBorder="1" applyAlignment="1" applyProtection="1">
      <alignment horizontal="left" vertical="center" wrapText="1" indent="2"/>
    </xf>
    <xf numFmtId="0" fontId="6" fillId="13" borderId="0" xfId="0" applyFont="1" applyFill="1" applyAlignment="1" applyProtection="1">
      <alignment horizontal="center"/>
    </xf>
    <xf numFmtId="0" fontId="6" fillId="20" borderId="0" xfId="0" applyFont="1" applyFill="1" applyBorder="1" applyAlignment="1" applyProtection="1">
      <alignment horizontal="center"/>
    </xf>
    <xf numFmtId="0" fontId="0" fillId="0" borderId="0" xfId="0" applyAlignment="1" applyProtection="1">
      <alignment vertical="center"/>
    </xf>
    <xf numFmtId="0" fontId="6" fillId="2" borderId="48" xfId="48" applyFont="1" applyFill="1" applyBorder="1" applyAlignment="1" applyProtection="1">
      <alignment horizontal="center" vertical="center" wrapText="1"/>
    </xf>
    <xf numFmtId="0" fontId="6" fillId="13" borderId="0" xfId="0" applyFont="1" applyFill="1" applyAlignment="1" applyProtection="1">
      <alignment vertical="center"/>
    </xf>
    <xf numFmtId="0" fontId="6" fillId="15" borderId="48" xfId="48"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115" applyFont="1" applyFill="1" applyBorder="1" applyAlignment="1" applyProtection="1">
      <alignment horizontal="right" wrapText="1"/>
    </xf>
    <xf numFmtId="0" fontId="6" fillId="13" borderId="0" xfId="0" applyFont="1" applyFill="1" applyBorder="1" applyProtection="1"/>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63" fillId="20" borderId="39" xfId="48" applyFont="1" applyFill="1" applyBorder="1" applyProtection="1"/>
    <xf numFmtId="0" fontId="63" fillId="20" borderId="0" xfId="48" applyFont="1" applyFill="1" applyBorder="1" applyProtection="1"/>
    <xf numFmtId="0" fontId="63" fillId="20" borderId="40"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0" borderId="0" xfId="48" applyFont="1" applyFill="1" applyProtection="1"/>
    <xf numFmtId="0" fontId="1" fillId="20" borderId="62" xfId="48" applyFont="1" applyFill="1" applyBorder="1" applyAlignment="1" applyProtection="1"/>
    <xf numFmtId="0" fontId="1" fillId="20" borderId="62" xfId="48" applyFont="1" applyFill="1" applyBorder="1" applyProtection="1"/>
    <xf numFmtId="0" fontId="64" fillId="20" borderId="0" xfId="0" applyFont="1" applyFill="1" applyBorder="1" applyAlignment="1" applyProtection="1">
      <alignment vertical="center"/>
    </xf>
    <xf numFmtId="0" fontId="35" fillId="20" borderId="0" xfId="5" applyFont="1" applyFill="1" applyBorder="1" applyAlignment="1" applyProtection="1">
      <alignment horizontal="center" vertical="center" wrapText="1"/>
    </xf>
    <xf numFmtId="0" fontId="35" fillId="20" borderId="62"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1" fillId="20" borderId="0" xfId="48" applyFont="1" applyFill="1" applyBorder="1" applyAlignment="1" applyProtection="1"/>
    <xf numFmtId="0" fontId="1" fillId="20" borderId="0" xfId="48" applyFont="1" applyFill="1" applyBorder="1" applyProtection="1"/>
    <xf numFmtId="0" fontId="34" fillId="0" borderId="0" xfId="0" applyFont="1" applyProtection="1"/>
    <xf numFmtId="0" fontId="36" fillId="13" borderId="0" xfId="48" applyFont="1" applyFill="1" applyBorder="1" applyProtection="1"/>
    <xf numFmtId="0" fontId="0" fillId="2" borderId="28" xfId="48" applyFont="1" applyFill="1" applyBorder="1" applyAlignment="1" applyProtection="1">
      <alignment horizontal="left" vertical="center" wrapText="1" indent="1"/>
    </xf>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1" fillId="15" borderId="28" xfId="48" applyFont="1" applyFill="1" applyBorder="1" applyAlignment="1" applyProtection="1">
      <alignment horizontal="left" vertical="center" wrapText="1" indent="1"/>
    </xf>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63" fillId="13" borderId="0" xfId="48" applyFont="1" applyFill="1" applyBorder="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39" xfId="48" applyFont="1" applyFill="1" applyBorder="1" applyAlignment="1" applyProtection="1">
      <alignment horizontal="center" vertical="center" wrapText="1"/>
    </xf>
    <xf numFmtId="0" fontId="0" fillId="20" borderId="0" xfId="48" applyFont="1" applyFill="1" applyBorder="1" applyAlignment="1" applyProtection="1">
      <alignment horizontal="center" vertical="center" wrapText="1"/>
    </xf>
    <xf numFmtId="0" fontId="0" fillId="20" borderId="40" xfId="48" applyFont="1" applyFill="1" applyBorder="1" applyAlignment="1" applyProtection="1">
      <alignment horizontal="center" vertical="center" wrapText="1"/>
    </xf>
    <xf numFmtId="0" fontId="0" fillId="20" borderId="62" xfId="48" applyFont="1" applyFill="1" applyBorder="1" applyAlignment="1" applyProtection="1">
      <alignment horizontal="center" vertical="center" wrapText="1"/>
    </xf>
    <xf numFmtId="0" fontId="32" fillId="3" borderId="0" xfId="0" applyFont="1" applyFill="1" applyBorder="1" applyProtection="1"/>
    <xf numFmtId="0" fontId="0" fillId="0" borderId="0" xfId="0" applyFill="1" applyProtection="1"/>
    <xf numFmtId="0" fontId="6" fillId="20" borderId="39" xfId="0" applyFont="1" applyFill="1" applyBorder="1" applyProtection="1"/>
    <xf numFmtId="0" fontId="6" fillId="20" borderId="40" xfId="0" applyFont="1" applyFill="1" applyBorder="1" applyProtection="1"/>
    <xf numFmtId="0" fontId="33" fillId="20" borderId="39" xfId="0" applyFont="1" applyFill="1" applyBorder="1" applyProtection="1"/>
    <xf numFmtId="0" fontId="33" fillId="20" borderId="0" xfId="0" applyFont="1" applyFill="1" applyBorder="1" applyProtection="1"/>
    <xf numFmtId="0" fontId="33" fillId="20" borderId="40" xfId="0" applyFont="1" applyFill="1" applyBorder="1" applyProtection="1"/>
    <xf numFmtId="0" fontId="33" fillId="20" borderId="62" xfId="0" applyFont="1" applyFill="1" applyBorder="1" applyProtection="1"/>
    <xf numFmtId="0" fontId="10" fillId="3" borderId="0" xfId="0" applyFont="1" applyFill="1" applyProtection="1"/>
    <xf numFmtId="0" fontId="65" fillId="20" borderId="0" xfId="5" applyFont="1" applyFill="1" applyBorder="1" applyAlignment="1" applyProtection="1">
      <alignment horizontal="center" vertical="center" wrapText="1"/>
    </xf>
    <xf numFmtId="0" fontId="6" fillId="2" borderId="28" xfId="48" applyFont="1" applyFill="1" applyBorder="1" applyAlignment="1" applyProtection="1">
      <alignment horizontal="left" vertical="center" wrapText="1" indent="1"/>
    </xf>
    <xf numFmtId="0" fontId="7" fillId="15" borderId="28" xfId="48" applyFont="1" applyFill="1" applyBorder="1" applyAlignment="1" applyProtection="1">
      <alignment horizontal="left" vertical="center" wrapText="1" indent="1"/>
    </xf>
    <xf numFmtId="0" fontId="0" fillId="2" borderId="28" xfId="48" applyFont="1" applyFill="1" applyBorder="1" applyAlignment="1" applyProtection="1">
      <alignment horizontal="left" vertical="center" wrapText="1" indent="1"/>
    </xf>
    <xf numFmtId="0" fontId="27" fillId="2" borderId="28" xfId="48" applyFont="1" applyFill="1" applyBorder="1" applyAlignment="1" applyProtection="1">
      <alignment horizontal="left" vertical="center" wrapText="1" indent="1"/>
    </xf>
    <xf numFmtId="0" fontId="1" fillId="15" borderId="28" xfId="48" applyFont="1" applyFill="1" applyBorder="1" applyAlignment="1" applyProtection="1">
      <alignment horizontal="left" vertical="center" wrapText="1" indent="1"/>
    </xf>
    <xf numFmtId="0" fontId="0" fillId="15" borderId="28" xfId="48" applyFont="1" applyFill="1" applyBorder="1" applyAlignment="1" applyProtection="1">
      <alignment horizontal="left" vertical="center" wrapText="1" indent="1"/>
    </xf>
    <xf numFmtId="0" fontId="27" fillId="15" borderId="28" xfId="48" applyFont="1" applyFill="1" applyBorder="1" applyAlignment="1" applyProtection="1">
      <alignment horizontal="left" vertical="center" wrapText="1" indent="1"/>
    </xf>
    <xf numFmtId="0" fontId="49" fillId="13" borderId="0" xfId="71" applyFont="1" applyFill="1" applyAlignment="1" applyProtection="1">
      <alignment vertical="center"/>
    </xf>
    <xf numFmtId="0" fontId="49" fillId="0" borderId="0" xfId="71" applyFont="1" applyFill="1" applyBorder="1" applyAlignment="1" applyProtection="1">
      <alignment vertical="center"/>
    </xf>
    <xf numFmtId="0" fontId="65" fillId="20" borderId="0" xfId="5" applyFont="1" applyFill="1" applyAlignment="1" applyProtection="1">
      <alignment horizontal="left" vertical="center"/>
    </xf>
    <xf numFmtId="0" fontId="65" fillId="20" borderId="0" xfId="5" applyFont="1" applyFill="1" applyAlignment="1" applyProtection="1">
      <alignment horizontal="center" vertical="center"/>
    </xf>
    <xf numFmtId="0" fontId="51" fillId="13" borderId="0" xfId="109" applyFill="1" applyProtection="1"/>
    <xf numFmtId="0" fontId="52" fillId="13" borderId="0" xfId="109" applyFont="1" applyFill="1" applyAlignment="1" applyProtection="1">
      <alignment horizontal="left" vertical="center"/>
    </xf>
    <xf numFmtId="0" fontId="51" fillId="13" borderId="0" xfId="109" applyFill="1" applyAlignment="1" applyProtection="1">
      <alignment horizontal="left" vertical="center"/>
    </xf>
    <xf numFmtId="0" fontId="53" fillId="13" borderId="0" xfId="38" applyFont="1" applyFill="1" applyAlignment="1" applyProtection="1">
      <alignment horizontal="left" vertical="center"/>
    </xf>
    <xf numFmtId="0" fontId="49" fillId="13" borderId="0" xfId="38" applyFont="1" applyFill="1" applyAlignment="1" applyProtection="1">
      <alignment horizontal="left" vertical="center" wrapText="1"/>
    </xf>
    <xf numFmtId="0" fontId="50" fillId="13" borderId="0" xfId="2" applyFont="1" applyFill="1" applyAlignment="1" applyProtection="1">
      <alignment horizontal="left" vertical="center" indent="2"/>
    </xf>
    <xf numFmtId="0" fontId="50" fillId="13" borderId="0" xfId="2" applyFont="1" applyFill="1" applyBorder="1" applyAlignment="1" applyProtection="1">
      <alignment horizontal="left" vertical="center" indent="2"/>
    </xf>
    <xf numFmtId="0" fontId="51" fillId="13" borderId="0" xfId="109" applyFill="1" applyBorder="1" applyAlignment="1" applyProtection="1">
      <alignment horizontal="left" vertical="center"/>
    </xf>
    <xf numFmtId="0" fontId="52" fillId="13" borderId="0" xfId="109" applyFont="1" applyFill="1" applyBorder="1" applyAlignment="1" applyProtection="1">
      <alignment horizontal="left" vertical="center"/>
    </xf>
    <xf numFmtId="0" fontId="49" fillId="13" borderId="0" xfId="2" applyFont="1" applyFill="1" applyAlignment="1" applyProtection="1">
      <alignment horizontal="left" vertical="center" wrapText="1"/>
    </xf>
    <xf numFmtId="0" fontId="55" fillId="13" borderId="0" xfId="38" applyFont="1" applyFill="1" applyAlignment="1" applyProtection="1">
      <alignment horizontal="left" vertical="center" wrapText="1"/>
    </xf>
    <xf numFmtId="0" fontId="49" fillId="13" borderId="0" xfId="71" applyFont="1" applyFill="1" applyAlignment="1" applyProtection="1">
      <alignment horizontal="left" vertical="center" wrapText="1"/>
    </xf>
    <xf numFmtId="0" fontId="49" fillId="13" borderId="0" xfId="0" applyFont="1" applyFill="1" applyAlignment="1" applyProtection="1">
      <alignment horizontal="left" vertical="center" wrapText="1"/>
    </xf>
    <xf numFmtId="0" fontId="55" fillId="13" borderId="0" xfId="0" applyFont="1" applyFill="1" applyAlignment="1" applyProtection="1">
      <alignment horizontal="left" vertical="center"/>
    </xf>
    <xf numFmtId="0" fontId="6" fillId="13" borderId="0" xfId="38" applyFont="1" applyFill="1" applyAlignment="1" applyProtection="1">
      <alignment horizontal="left" vertical="center" wrapText="1"/>
    </xf>
    <xf numFmtId="0" fontId="55" fillId="13" borderId="0" xfId="0" quotePrefix="1" applyFont="1" applyFill="1" applyAlignment="1" applyProtection="1">
      <alignment horizontal="left" vertical="center"/>
    </xf>
    <xf numFmtId="0" fontId="8" fillId="23" borderId="0" xfId="0" applyFont="1" applyFill="1" applyAlignment="1" applyProtection="1">
      <alignment horizontal="left" vertical="center"/>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49" fillId="13" borderId="0" xfId="2" applyFont="1" applyFill="1" applyAlignment="1" applyProtection="1">
      <alignment horizontal="left" vertical="center"/>
    </xf>
    <xf numFmtId="0" fontId="11" fillId="3" borderId="28" xfId="60" applyFont="1" applyFill="1" applyBorder="1" applyAlignment="1" applyProtection="1">
      <alignment horizontal="center" vertical="center" wrapText="1"/>
      <protection locked="0"/>
    </xf>
    <xf numFmtId="0" fontId="47" fillId="13" borderId="0" xfId="0" applyFont="1" applyFill="1" applyAlignment="1" applyProtection="1">
      <alignment horizontal="left" vertical="center" wrapText="1"/>
      <protection locked="0"/>
    </xf>
    <xf numFmtId="0" fontId="11" fillId="3" borderId="28" xfId="6" applyFont="1" applyFill="1" applyBorder="1" applyAlignment="1" applyProtection="1">
      <alignment horizontal="center" vertical="center" wrapText="1"/>
      <protection locked="0"/>
    </xf>
    <xf numFmtId="0" fontId="7" fillId="13" borderId="0" xfId="0" applyFont="1" applyFill="1" applyAlignment="1" applyProtection="1">
      <alignment horizontal="left" vertical="center" wrapText="1"/>
    </xf>
    <xf numFmtId="0" fontId="0" fillId="2" borderId="11" xfId="6" applyFont="1" applyFill="1" applyBorder="1" applyAlignment="1" applyProtection="1">
      <alignment horizontal="center" vertical="center" wrapText="1"/>
    </xf>
    <xf numFmtId="0" fontId="27" fillId="2" borderId="13" xfId="6" applyFont="1" applyFill="1" applyBorder="1" applyAlignment="1" applyProtection="1">
      <alignment horizontal="center" vertical="center" wrapText="1"/>
    </xf>
    <xf numFmtId="0" fontId="6" fillId="13" borderId="0" xfId="0" applyFont="1" applyFill="1" applyAlignment="1" applyProtection="1">
      <alignment horizontal="left" vertical="center"/>
    </xf>
    <xf numFmtId="0" fontId="11" fillId="3" borderId="11" xfId="60" applyFont="1" applyFill="1" applyBorder="1" applyAlignment="1" applyProtection="1">
      <alignment horizontal="center" vertical="center" wrapText="1"/>
      <protection locked="0"/>
    </xf>
    <xf numFmtId="0" fontId="11" fillId="3" borderId="13" xfId="60" applyFont="1" applyFill="1" applyBorder="1" applyAlignment="1" applyProtection="1">
      <alignment horizontal="center" vertical="center" wrapText="1"/>
      <protection locked="0"/>
    </xf>
    <xf numFmtId="0" fontId="11" fillId="3" borderId="12" xfId="60"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14" fontId="11" fillId="3" borderId="32" xfId="60" applyNumberFormat="1" applyFont="1" applyFill="1" applyBorder="1" applyAlignment="1" applyProtection="1">
      <alignment horizontal="center" wrapText="1"/>
      <protection locked="0"/>
    </xf>
    <xf numFmtId="0" fontId="11" fillId="3" borderId="33" xfId="60" applyFont="1" applyFill="1" applyBorder="1" applyAlignment="1" applyProtection="1">
      <alignment horizontal="center" wrapText="1"/>
      <protection locked="0"/>
    </xf>
    <xf numFmtId="0" fontId="11" fillId="3" borderId="32" xfId="60" applyNumberFormat="1" applyFont="1" applyFill="1" applyBorder="1" applyAlignment="1" applyProtection="1">
      <alignment horizontal="left" vertical="center" wrapText="1"/>
      <protection locked="0"/>
    </xf>
    <xf numFmtId="0" fontId="11" fillId="3" borderId="34" xfId="60" applyNumberFormat="1" applyFont="1" applyFill="1" applyBorder="1" applyAlignment="1" applyProtection="1">
      <alignment horizontal="left" vertical="center" wrapText="1"/>
      <protection locked="0"/>
    </xf>
    <xf numFmtId="0" fontId="11" fillId="3" borderId="33" xfId="60" applyNumberFormat="1" applyFont="1" applyFill="1" applyBorder="1" applyAlignment="1" applyProtection="1">
      <alignment horizontal="left"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6" fillId="13" borderId="0" xfId="0" applyFont="1" applyFill="1" applyAlignment="1" applyProtection="1">
      <alignment horizontal="left" vertical="center" wrapText="1"/>
    </xf>
    <xf numFmtId="0" fontId="70" fillId="2" borderId="29" xfId="0" applyFont="1" applyFill="1" applyBorder="1" applyAlignment="1" applyProtection="1">
      <alignment horizontal="left" vertical="center" indent="4"/>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15" borderId="45" xfId="0" applyFont="1" applyFill="1" applyBorder="1" applyAlignment="1" applyProtection="1">
      <alignment horizontal="center" vertical="center" wrapText="1"/>
    </xf>
    <xf numFmtId="0" fontId="6" fillId="15" borderId="46"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70" fillId="2" borderId="11"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70" fillId="2" borderId="25" xfId="0" applyFont="1" applyFill="1" applyBorder="1" applyAlignment="1" applyProtection="1">
      <alignment horizontal="center" vertical="center" wrapText="1"/>
    </xf>
    <xf numFmtId="0" fontId="70" fillId="2" borderId="26" xfId="0" applyFont="1" applyFill="1" applyBorder="1" applyAlignment="1" applyProtection="1">
      <alignment horizontal="center" vertical="center" wrapText="1"/>
    </xf>
    <xf numFmtId="0" fontId="70" fillId="2" borderId="27"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29" xfId="0" applyFont="1" applyFill="1" applyBorder="1" applyAlignment="1" applyProtection="1">
      <alignment horizontal="left" vertical="center" wrapText="1" indent="2"/>
    </xf>
    <xf numFmtId="0" fontId="6" fillId="2" borderId="29" xfId="5" applyFont="1" applyFill="1" applyBorder="1" applyAlignment="1" applyProtection="1">
      <alignment horizontal="center" vertical="center" wrapText="1"/>
    </xf>
    <xf numFmtId="0" fontId="6" fillId="15" borderId="29" xfId="5" applyFont="1" applyFill="1" applyBorder="1" applyAlignment="1" applyProtection="1">
      <alignment horizontal="center" vertical="center" wrapText="1"/>
    </xf>
    <xf numFmtId="0" fontId="6" fillId="14" borderId="29" xfId="5" applyFont="1" applyFill="1" applyBorder="1" applyAlignment="1" applyProtection="1">
      <alignment horizontal="center" vertical="center" wrapText="1"/>
    </xf>
    <xf numFmtId="0" fontId="6" fillId="14" borderId="29" xfId="0" applyFont="1" applyFill="1" applyBorder="1" applyAlignment="1" applyProtection="1">
      <alignment horizontal="center" vertical="center"/>
    </xf>
    <xf numFmtId="0" fontId="6" fillId="14" borderId="29"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6" fillId="2" borderId="29" xfId="48" applyFont="1" applyFill="1" applyBorder="1" applyAlignment="1" applyProtection="1">
      <alignment horizontal="center" vertical="center" wrapText="1"/>
    </xf>
    <xf numFmtId="0" fontId="6" fillId="15" borderId="29" xfId="48" applyFont="1" applyFill="1" applyBorder="1" applyAlignment="1" applyProtection="1">
      <alignment horizontal="center" vertical="center" wrapText="1"/>
    </xf>
    <xf numFmtId="0" fontId="70" fillId="2" borderId="29" xfId="5" applyFont="1" applyFill="1" applyBorder="1" applyAlignment="1" applyProtection="1">
      <alignment horizontal="center" vertical="top" wrapText="1"/>
    </xf>
    <xf numFmtId="0" fontId="6" fillId="2" borderId="48" xfId="5" applyFont="1" applyFill="1" applyBorder="1" applyAlignment="1" applyProtection="1">
      <alignment horizontal="center" vertical="center" wrapText="1"/>
    </xf>
    <xf numFmtId="0" fontId="6" fillId="2" borderId="63"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70" fillId="2" borderId="29" xfId="5"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xf>
    <xf numFmtId="0" fontId="0" fillId="14" borderId="29" xfId="48" applyFont="1" applyFill="1" applyBorder="1" applyAlignment="1" applyProtection="1">
      <alignment horizontal="center" vertical="center" wrapText="1"/>
    </xf>
    <xf numFmtId="0" fontId="27" fillId="14" borderId="29"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34" fillId="2" borderId="28" xfId="48"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15"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center" wrapText="1"/>
    </xf>
    <xf numFmtId="0" fontId="70" fillId="2" borderId="48" xfId="0" applyFont="1" applyFill="1" applyBorder="1" applyAlignment="1" applyProtection="1">
      <alignment horizontal="left" vertical="center" indent="4"/>
    </xf>
    <xf numFmtId="0" fontId="70" fillId="2" borderId="49" xfId="0" applyFont="1" applyFill="1" applyBorder="1" applyAlignment="1" applyProtection="1">
      <alignment horizontal="left" vertical="center" indent="4"/>
    </xf>
    <xf numFmtId="0" fontId="70" fillId="2" borderId="29" xfId="0" applyFont="1" applyFill="1" applyBorder="1" applyAlignment="1" applyProtection="1">
      <alignment horizontal="center" vertical="top" wrapText="1"/>
    </xf>
    <xf numFmtId="0" fontId="9" fillId="2" borderId="0" xfId="7001" applyFont="1" applyFill="1" applyAlignment="1" applyProtection="1">
      <alignment horizontal="left" vertical="center" wrapText="1"/>
    </xf>
    <xf numFmtId="0" fontId="72" fillId="31" borderId="51" xfId="7001" applyFont="1" applyFill="1" applyBorder="1" applyAlignment="1" applyProtection="1">
      <alignment horizontal="left" vertical="center"/>
    </xf>
    <xf numFmtId="0" fontId="72" fillId="31" borderId="52" xfId="7001" applyFont="1" applyFill="1" applyBorder="1" applyAlignment="1" applyProtection="1">
      <alignment horizontal="left" vertical="center"/>
    </xf>
    <xf numFmtId="0" fontId="56" fillId="32" borderId="53" xfId="7003" applyFont="1" applyFill="1" applyBorder="1" applyAlignment="1" applyProtection="1">
      <alignment horizontal="center" vertical="center" wrapText="1"/>
    </xf>
    <xf numFmtId="0" fontId="56" fillId="32" borderId="57" xfId="7003" applyFont="1" applyFill="1" applyBorder="1" applyAlignment="1" applyProtection="1">
      <alignment horizontal="center" vertical="center" wrapText="1"/>
    </xf>
    <xf numFmtId="0" fontId="56" fillId="32" borderId="61" xfId="7003"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6"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2" borderId="59"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6" fillId="33" borderId="59" xfId="7001" applyFont="1" applyFill="1" applyBorder="1" applyAlignment="1" applyProtection="1">
      <alignment horizontal="center" vertical="center"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5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5:$C$216" noThreeD="1" sel="1" val="70"/>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Drop" dropStyle="combo" dx="16" fmlaLink="$H$44" fmlaRange="VAL_Drop_Down_Lists!$F$3:$F$7"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41</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9525</xdr:colOff>
          <xdr:row>30</xdr:row>
          <xdr:rowOff>85725</xdr:rowOff>
        </xdr:from>
        <xdr:to>
          <xdr:col>5</xdr:col>
          <xdr:colOff>533400</xdr:colOff>
          <xdr:row>32</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F2F2F2"/>
              </a:solidFill>
              <a:miter lim="800000"/>
              <a:headEnd/>
              <a:tailEnd/>
            </a:ln>
          </xdr:spPr>
        </xdr:sp>
        <xdr:clientData/>
      </xdr:twoCellAnchor>
    </mc:Choice>
    <mc:Fallback/>
  </mc:AlternateContent>
  <xdr:twoCellAnchor editAs="oneCell">
    <xdr:from>
      <xdr:col>0</xdr:col>
      <xdr:colOff>266700</xdr:colOff>
      <xdr:row>0</xdr:row>
      <xdr:rowOff>85725</xdr:rowOff>
    </xdr:from>
    <xdr:to>
      <xdr:col>3</xdr:col>
      <xdr:colOff>1028700</xdr:colOff>
      <xdr:row>2</xdr:row>
      <xdr:rowOff>12633</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85725"/>
          <a:ext cx="3448050" cy="1565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11" Type="http://schemas.openxmlformats.org/officeDocument/2006/relationships/image" Target="../media/image1.emf"/><Relationship Id="rId5" Type="http://schemas.openxmlformats.org/officeDocument/2006/relationships/hyperlink" Target="http://www.uis.unesco.org/" TargetMode="External"/><Relationship Id="rId10" Type="http://schemas.openxmlformats.org/officeDocument/2006/relationships/package" Target="../embeddings/Microsoft_Excel_Worksheet.xlsx"/><Relationship Id="rId4" Type="http://schemas.openxmlformats.org/officeDocument/2006/relationships/hyperlink" Target="mailto:uis.survey@unesco.org"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5"/>
  <sheetViews>
    <sheetView showGridLines="0" tabSelected="1" zoomScaleNormal="100" workbookViewId="0">
      <pane ySplit="2" topLeftCell="A3" activePane="bottomLeft" state="frozen"/>
      <selection pane="bottomLeft" activeCell="A3" sqref="A3"/>
    </sheetView>
  </sheetViews>
  <sheetFormatPr defaultColWidth="9.140625" defaultRowHeight="15"/>
  <cols>
    <col min="1" max="1" width="5.7109375" style="131" customWidth="1"/>
    <col min="2" max="2" width="15.140625" style="155" customWidth="1"/>
    <col min="3" max="3" width="19.42578125" style="155" customWidth="1"/>
    <col min="4" max="4" width="17" style="131" customWidth="1"/>
    <col min="5" max="5" width="5.7109375" style="131" customWidth="1"/>
    <col min="6" max="6" width="10.28515625" style="131" customWidth="1"/>
    <col min="7" max="7" width="15.42578125" style="131" customWidth="1"/>
    <col min="8" max="8" width="14.42578125" style="131" customWidth="1"/>
    <col min="9" max="9" width="22.140625" style="131" customWidth="1"/>
    <col min="10" max="10" width="3.7109375" style="131" customWidth="1"/>
    <col min="11" max="13" width="9.85546875" style="131" customWidth="1"/>
    <col min="14" max="14" width="31" style="131" customWidth="1"/>
    <col min="15" max="15" width="5.7109375" style="131" customWidth="1"/>
    <col min="16" max="16384" width="9.140625" style="131"/>
  </cols>
  <sheetData>
    <row r="1" spans="1:15" ht="66" customHeight="1">
      <c r="A1" s="129"/>
      <c r="B1" s="355" t="s">
        <v>2599</v>
      </c>
      <c r="C1" s="355"/>
      <c r="D1" s="355"/>
      <c r="E1" s="355"/>
      <c r="F1" s="355"/>
      <c r="G1" s="355"/>
      <c r="H1" s="355"/>
      <c r="I1" s="355"/>
      <c r="J1" s="355"/>
      <c r="K1" s="355"/>
      <c r="L1" s="355"/>
      <c r="M1" s="355"/>
      <c r="N1" s="355"/>
      <c r="O1" s="130"/>
    </row>
    <row r="2" spans="1:15" ht="63" customHeight="1">
      <c r="A2" s="129"/>
      <c r="B2" s="356" t="s">
        <v>2309</v>
      </c>
      <c r="C2" s="356"/>
      <c r="D2" s="356"/>
      <c r="E2" s="356"/>
      <c r="F2" s="356"/>
      <c r="G2" s="356"/>
      <c r="H2" s="356"/>
      <c r="I2" s="356"/>
      <c r="J2" s="356"/>
      <c r="K2" s="356"/>
      <c r="L2" s="356"/>
      <c r="M2" s="356"/>
      <c r="N2" s="356"/>
      <c r="O2" s="132"/>
    </row>
    <row r="3" spans="1:15" s="135" customFormat="1" ht="5.0999999999999996" customHeight="1">
      <c r="A3" s="133"/>
      <c r="B3" s="134"/>
      <c r="C3" s="134"/>
      <c r="D3" s="134"/>
      <c r="E3" s="134"/>
      <c r="F3" s="134"/>
      <c r="G3" s="134"/>
      <c r="H3" s="134"/>
      <c r="I3" s="134"/>
      <c r="J3" s="134"/>
      <c r="K3" s="134"/>
      <c r="L3" s="134"/>
      <c r="M3" s="134"/>
      <c r="N3" s="134"/>
      <c r="O3" s="133"/>
    </row>
    <row r="4" spans="1:15" s="135" customFormat="1" ht="24" customHeight="1">
      <c r="A4" s="133"/>
      <c r="B4" s="357" t="s">
        <v>2600</v>
      </c>
      <c r="C4" s="357"/>
      <c r="D4" s="357"/>
      <c r="E4" s="357"/>
      <c r="F4" s="357"/>
      <c r="G4" s="357"/>
      <c r="H4" s="357"/>
      <c r="I4" s="357"/>
      <c r="J4" s="357"/>
      <c r="K4" s="357"/>
      <c r="L4" s="357"/>
      <c r="M4" s="357"/>
      <c r="N4" s="357"/>
      <c r="O4" s="34"/>
    </row>
    <row r="5" spans="1:15" s="135" customFormat="1" ht="5.0999999999999996" customHeight="1">
      <c r="A5" s="133"/>
      <c r="B5" s="134"/>
      <c r="C5" s="134"/>
      <c r="D5" s="134"/>
      <c r="E5" s="134"/>
      <c r="F5" s="134"/>
      <c r="G5" s="134"/>
      <c r="H5" s="134"/>
      <c r="I5" s="134"/>
      <c r="J5" s="134"/>
      <c r="K5" s="134"/>
      <c r="L5" s="134"/>
      <c r="M5" s="134"/>
      <c r="N5" s="134"/>
      <c r="O5" s="133"/>
    </row>
    <row r="6" spans="1:15" s="135" customFormat="1" ht="24" customHeight="1">
      <c r="A6" s="133"/>
      <c r="B6" s="358" t="s">
        <v>2601</v>
      </c>
      <c r="C6" s="358"/>
      <c r="D6" s="358"/>
      <c r="E6" s="358"/>
      <c r="F6" s="358"/>
      <c r="G6" s="358"/>
      <c r="H6" s="358"/>
      <c r="I6" s="358"/>
      <c r="J6" s="358"/>
      <c r="K6" s="358"/>
      <c r="L6" s="358"/>
      <c r="M6" s="358"/>
      <c r="N6" s="358"/>
      <c r="O6" s="34"/>
    </row>
    <row r="7" spans="1:15" s="135" customFormat="1" ht="5.0999999999999996" customHeight="1">
      <c r="A7" s="133"/>
      <c r="B7" s="136"/>
      <c r="C7" s="136"/>
      <c r="D7" s="136"/>
      <c r="E7" s="136"/>
      <c r="F7" s="136"/>
      <c r="G7" s="136"/>
      <c r="H7" s="136"/>
      <c r="I7" s="136"/>
      <c r="J7" s="136"/>
      <c r="K7" s="136"/>
      <c r="L7" s="136"/>
      <c r="M7" s="136"/>
      <c r="N7" s="136"/>
      <c r="O7" s="133"/>
    </row>
    <row r="8" spans="1:15" s="138" customFormat="1" ht="85.5" customHeight="1">
      <c r="A8" s="137"/>
      <c r="B8" s="342" t="s">
        <v>2593</v>
      </c>
      <c r="C8" s="342"/>
      <c r="D8" s="342"/>
      <c r="E8" s="342"/>
      <c r="F8" s="342"/>
      <c r="G8" s="342"/>
      <c r="H8" s="342"/>
      <c r="I8" s="342"/>
      <c r="J8" s="342"/>
      <c r="K8" s="342"/>
      <c r="L8" s="342"/>
      <c r="M8" s="342"/>
      <c r="N8" s="342"/>
      <c r="O8" s="137"/>
    </row>
    <row r="9" spans="1:15" s="135" customFormat="1" ht="5.0999999999999996" customHeight="1">
      <c r="A9" s="133"/>
      <c r="B9" s="134"/>
      <c r="C9" s="134"/>
      <c r="D9" s="134"/>
      <c r="E9" s="134"/>
      <c r="F9" s="134"/>
      <c r="G9" s="134"/>
      <c r="H9" s="134"/>
      <c r="I9" s="134"/>
      <c r="J9" s="134"/>
      <c r="K9" s="134"/>
      <c r="L9" s="134"/>
      <c r="M9" s="134"/>
      <c r="N9" s="134"/>
      <c r="O9" s="133"/>
    </row>
    <row r="10" spans="1:15" s="135" customFormat="1" ht="24" customHeight="1">
      <c r="A10" s="133"/>
      <c r="B10" s="357" t="s">
        <v>2310</v>
      </c>
      <c r="C10" s="357"/>
      <c r="D10" s="357"/>
      <c r="E10" s="357"/>
      <c r="F10" s="357"/>
      <c r="G10" s="357"/>
      <c r="H10" s="357"/>
      <c r="I10" s="357"/>
      <c r="J10" s="357"/>
      <c r="K10" s="357"/>
      <c r="L10" s="357"/>
      <c r="M10" s="357"/>
      <c r="N10" s="357"/>
      <c r="O10" s="34"/>
    </row>
    <row r="11" spans="1:15" s="135" customFormat="1" ht="5.0999999999999996" customHeight="1">
      <c r="A11" s="133"/>
      <c r="B11" s="352"/>
      <c r="C11" s="352"/>
      <c r="D11" s="352"/>
      <c r="E11" s="352"/>
      <c r="F11" s="352"/>
      <c r="G11" s="352"/>
      <c r="H11" s="352"/>
      <c r="I11" s="352"/>
      <c r="J11" s="352"/>
      <c r="K11" s="352"/>
      <c r="L11" s="352"/>
      <c r="M11" s="352"/>
      <c r="N11" s="352"/>
      <c r="O11" s="133"/>
    </row>
    <row r="12" spans="1:15" s="138" customFormat="1" ht="23.25" customHeight="1">
      <c r="A12" s="137"/>
      <c r="B12" s="359" t="s">
        <v>2311</v>
      </c>
      <c r="C12" s="359"/>
      <c r="D12" s="359"/>
      <c r="E12" s="359"/>
      <c r="F12" s="359"/>
      <c r="G12" s="359"/>
      <c r="H12" s="359"/>
      <c r="I12" s="359"/>
      <c r="J12" s="359"/>
      <c r="K12" s="359"/>
      <c r="L12" s="359"/>
      <c r="M12" s="359"/>
      <c r="N12" s="359"/>
      <c r="O12" s="137"/>
    </row>
    <row r="13" spans="1:15" s="138" customFormat="1" ht="23.25" customHeight="1">
      <c r="A13" s="137"/>
      <c r="B13" s="343" t="s">
        <v>2312</v>
      </c>
      <c r="C13" s="343"/>
      <c r="D13" s="343"/>
      <c r="E13" s="343"/>
      <c r="F13" s="343"/>
      <c r="G13" s="343"/>
      <c r="H13" s="343"/>
      <c r="I13" s="343"/>
      <c r="J13" s="339" t="s">
        <v>450</v>
      </c>
      <c r="K13" s="339"/>
      <c r="L13" s="339"/>
      <c r="M13" s="339"/>
      <c r="N13" s="339"/>
      <c r="O13" s="137"/>
    </row>
    <row r="14" spans="1:15" s="138" customFormat="1" ht="23.25" customHeight="1">
      <c r="A14" s="137"/>
      <c r="B14" s="343" t="s">
        <v>2313</v>
      </c>
      <c r="C14" s="343"/>
      <c r="D14" s="343"/>
      <c r="E14" s="343"/>
      <c r="F14" s="343"/>
      <c r="G14" s="343"/>
      <c r="H14" s="343"/>
      <c r="I14" s="343"/>
      <c r="J14" s="339" t="s">
        <v>451</v>
      </c>
      <c r="K14" s="339"/>
      <c r="L14" s="339"/>
      <c r="M14" s="339"/>
      <c r="N14" s="339"/>
      <c r="O14" s="137"/>
    </row>
    <row r="15" spans="1:15" s="138" customFormat="1" ht="23.25" customHeight="1">
      <c r="A15" s="137"/>
      <c r="B15" s="343" t="s">
        <v>2314</v>
      </c>
      <c r="C15" s="343"/>
      <c r="D15" s="343"/>
      <c r="E15" s="343"/>
      <c r="F15" s="343"/>
      <c r="G15" s="343"/>
      <c r="H15" s="343"/>
      <c r="I15" s="343"/>
      <c r="J15" s="340" t="s">
        <v>2784</v>
      </c>
      <c r="K15" s="339"/>
      <c r="L15" s="339"/>
      <c r="M15" s="339"/>
      <c r="N15" s="339"/>
      <c r="O15" s="137"/>
    </row>
    <row r="16" spans="1:15" s="135" customFormat="1" ht="5.0999999999999996" customHeight="1">
      <c r="A16" s="133"/>
      <c r="B16" s="139"/>
      <c r="C16" s="140"/>
      <c r="D16" s="140"/>
      <c r="E16" s="140"/>
      <c r="F16" s="140"/>
      <c r="G16" s="140"/>
      <c r="H16" s="140"/>
      <c r="I16" s="140"/>
      <c r="J16" s="140"/>
      <c r="K16" s="140"/>
      <c r="L16" s="140"/>
      <c r="M16" s="140"/>
      <c r="N16" s="140"/>
      <c r="O16" s="133"/>
    </row>
    <row r="17" spans="1:15" s="135" customFormat="1" ht="18.75">
      <c r="A17" s="133"/>
      <c r="B17" s="341" t="s">
        <v>2315</v>
      </c>
      <c r="C17" s="341"/>
      <c r="D17" s="341"/>
      <c r="E17" s="341"/>
      <c r="F17" s="341"/>
      <c r="G17" s="341"/>
      <c r="H17" s="341"/>
      <c r="I17" s="341"/>
      <c r="J17" s="341"/>
      <c r="K17" s="341"/>
      <c r="L17" s="341"/>
      <c r="M17" s="341"/>
      <c r="N17" s="341"/>
      <c r="O17" s="141"/>
    </row>
    <row r="18" spans="1:15" s="138" customFormat="1" ht="43.5" customHeight="1">
      <c r="A18" s="137"/>
      <c r="B18" s="342" t="s">
        <v>2316</v>
      </c>
      <c r="C18" s="342"/>
      <c r="D18" s="342"/>
      <c r="E18" s="342"/>
      <c r="F18" s="342"/>
      <c r="G18" s="342"/>
      <c r="H18" s="342"/>
      <c r="I18" s="342"/>
      <c r="J18" s="342"/>
      <c r="K18" s="342"/>
      <c r="L18" s="342"/>
      <c r="M18" s="342"/>
      <c r="N18" s="342"/>
      <c r="O18" s="137"/>
    </row>
    <row r="19" spans="1:15" s="138" customFormat="1" ht="73.5" customHeight="1">
      <c r="A19" s="137"/>
      <c r="B19" s="342" t="s">
        <v>2594</v>
      </c>
      <c r="C19" s="342"/>
      <c r="D19" s="342"/>
      <c r="E19" s="342"/>
      <c r="F19" s="342"/>
      <c r="G19" s="342"/>
      <c r="H19" s="342"/>
      <c r="I19" s="342"/>
      <c r="J19" s="342"/>
      <c r="K19" s="342"/>
      <c r="L19" s="342"/>
      <c r="M19" s="342"/>
      <c r="N19" s="342"/>
      <c r="O19" s="137"/>
    </row>
    <row r="20" spans="1:15" s="335" customFormat="1" ht="15.75">
      <c r="A20" s="334"/>
      <c r="B20" s="344" t="s">
        <v>2603</v>
      </c>
      <c r="C20" s="344"/>
      <c r="D20" s="344"/>
      <c r="E20" s="344"/>
      <c r="F20" s="344"/>
      <c r="G20" s="344"/>
      <c r="H20" s="344"/>
      <c r="I20" s="344"/>
      <c r="J20" s="345" t="s">
        <v>2604</v>
      </c>
      <c r="K20" s="346"/>
      <c r="L20" s="346"/>
      <c r="M20" s="346"/>
      <c r="N20" s="346"/>
      <c r="O20" s="334"/>
    </row>
    <row r="21" spans="1:15" s="135" customFormat="1" ht="5.0999999999999996" customHeight="1">
      <c r="A21" s="133"/>
      <c r="B21" s="341"/>
      <c r="C21" s="341"/>
      <c r="D21" s="341"/>
      <c r="E21" s="341"/>
      <c r="F21" s="341"/>
      <c r="G21" s="341"/>
      <c r="H21" s="341"/>
      <c r="I21" s="341"/>
      <c r="J21" s="341"/>
      <c r="K21" s="341"/>
      <c r="L21" s="341"/>
      <c r="M21" s="341"/>
      <c r="N21" s="341"/>
      <c r="O21" s="133"/>
    </row>
    <row r="22" spans="1:15" s="143" customFormat="1" ht="18.75">
      <c r="A22" s="142"/>
      <c r="B22" s="341" t="s">
        <v>2317</v>
      </c>
      <c r="C22" s="341"/>
      <c r="D22" s="341"/>
      <c r="E22" s="341"/>
      <c r="F22" s="341"/>
      <c r="G22" s="341"/>
      <c r="H22" s="341"/>
      <c r="I22" s="341"/>
      <c r="J22" s="341"/>
      <c r="K22" s="341"/>
      <c r="L22" s="341"/>
      <c r="M22" s="341"/>
      <c r="N22" s="341"/>
      <c r="O22" s="141"/>
    </row>
    <row r="23" spans="1:15" s="146" customFormat="1" ht="39.75" customHeight="1">
      <c r="A23" s="144"/>
      <c r="B23" s="347" t="s">
        <v>2602</v>
      </c>
      <c r="C23" s="347"/>
      <c r="D23" s="347"/>
      <c r="E23" s="347"/>
      <c r="F23" s="347"/>
      <c r="G23" s="347"/>
      <c r="H23" s="347"/>
      <c r="I23" s="347"/>
      <c r="J23" s="347"/>
      <c r="K23" s="347"/>
      <c r="L23" s="347"/>
      <c r="M23" s="347"/>
      <c r="N23" s="347"/>
      <c r="O23" s="145"/>
    </row>
    <row r="24" spans="1:15" s="135" customFormat="1" ht="5.0999999999999996" customHeight="1">
      <c r="A24" s="133"/>
      <c r="B24" s="147"/>
      <c r="C24" s="147"/>
      <c r="D24" s="147"/>
      <c r="E24" s="147"/>
      <c r="F24" s="147"/>
      <c r="G24" s="147"/>
      <c r="H24" s="147"/>
      <c r="I24" s="147"/>
      <c r="J24" s="147"/>
      <c r="K24" s="147"/>
      <c r="L24" s="147"/>
      <c r="M24" s="147"/>
      <c r="N24" s="147"/>
      <c r="O24" s="133"/>
    </row>
    <row r="25" spans="1:15" s="135" customFormat="1" ht="18.75">
      <c r="A25" s="133"/>
      <c r="B25" s="341" t="s">
        <v>2318</v>
      </c>
      <c r="C25" s="341"/>
      <c r="D25" s="341"/>
      <c r="E25" s="341"/>
      <c r="F25" s="341"/>
      <c r="G25" s="341"/>
      <c r="H25" s="341"/>
      <c r="I25" s="341"/>
      <c r="J25" s="341"/>
      <c r="K25" s="341"/>
      <c r="L25" s="341"/>
      <c r="M25" s="341"/>
      <c r="N25" s="341"/>
      <c r="O25" s="141"/>
    </row>
    <row r="26" spans="1:15" s="138" customFormat="1" ht="68.25" customHeight="1">
      <c r="A26" s="137"/>
      <c r="B26" s="342" t="s">
        <v>2319</v>
      </c>
      <c r="C26" s="342"/>
      <c r="D26" s="342"/>
      <c r="E26" s="342"/>
      <c r="F26" s="342"/>
      <c r="G26" s="342"/>
      <c r="H26" s="342"/>
      <c r="I26" s="342"/>
      <c r="J26" s="342"/>
      <c r="K26" s="342"/>
      <c r="L26" s="342"/>
      <c r="M26" s="342"/>
      <c r="N26" s="342"/>
      <c r="O26" s="137"/>
    </row>
    <row r="27" spans="1:15" s="135" customFormat="1" ht="18.75">
      <c r="A27" s="133"/>
      <c r="B27" s="341" t="s">
        <v>2320</v>
      </c>
      <c r="C27" s="341"/>
      <c r="D27" s="341"/>
      <c r="E27" s="341"/>
      <c r="F27" s="341"/>
      <c r="G27" s="341"/>
      <c r="H27" s="341"/>
      <c r="I27" s="341"/>
      <c r="J27" s="341"/>
      <c r="K27" s="341"/>
      <c r="L27" s="341"/>
      <c r="M27" s="341"/>
      <c r="N27" s="341"/>
      <c r="O27" s="148"/>
    </row>
    <row r="28" spans="1:15" s="138" customFormat="1" ht="86.25" customHeight="1">
      <c r="A28" s="137"/>
      <c r="B28" s="348" t="s">
        <v>2321</v>
      </c>
      <c r="C28" s="348"/>
      <c r="D28" s="348"/>
      <c r="E28" s="348"/>
      <c r="F28" s="348"/>
      <c r="G28" s="348"/>
      <c r="H28" s="348"/>
      <c r="I28" s="348"/>
      <c r="J28" s="348"/>
      <c r="K28" s="348"/>
      <c r="L28" s="348"/>
      <c r="M28" s="348"/>
      <c r="N28" s="348"/>
      <c r="O28" s="137"/>
    </row>
    <row r="29" spans="1:15" s="135" customFormat="1" ht="18.75">
      <c r="A29" s="133"/>
      <c r="B29" s="341" t="s">
        <v>2322</v>
      </c>
      <c r="C29" s="341"/>
      <c r="D29" s="341"/>
      <c r="E29" s="341"/>
      <c r="F29" s="341"/>
      <c r="G29" s="341"/>
      <c r="H29" s="341"/>
      <c r="I29" s="341"/>
      <c r="J29" s="341"/>
      <c r="K29" s="341"/>
      <c r="L29" s="341"/>
      <c r="M29" s="341"/>
      <c r="N29" s="341"/>
      <c r="O29" s="141"/>
    </row>
    <row r="30" spans="1:15" s="138" customFormat="1" ht="82.5" customHeight="1">
      <c r="A30" s="137"/>
      <c r="B30" s="342" t="s">
        <v>2323</v>
      </c>
      <c r="C30" s="342"/>
      <c r="D30" s="342"/>
      <c r="E30" s="342"/>
      <c r="F30" s="342"/>
      <c r="G30" s="342"/>
      <c r="H30" s="342"/>
      <c r="I30" s="342"/>
      <c r="J30" s="342"/>
      <c r="K30" s="342"/>
      <c r="L30" s="342"/>
      <c r="M30" s="342"/>
      <c r="N30" s="342"/>
      <c r="O30" s="137"/>
    </row>
    <row r="31" spans="1:15" s="135" customFormat="1" ht="12.75" customHeight="1">
      <c r="A31" s="133"/>
      <c r="B31" s="149"/>
      <c r="C31" s="150"/>
      <c r="D31" s="150"/>
      <c r="E31" s="150"/>
      <c r="F31" s="133"/>
      <c r="G31" s="133"/>
      <c r="H31" s="133"/>
      <c r="I31" s="133"/>
      <c r="J31" s="133"/>
      <c r="K31" s="133"/>
      <c r="L31" s="133"/>
      <c r="M31" s="133"/>
      <c r="N31" s="133"/>
      <c r="O31" s="133"/>
    </row>
    <row r="32" spans="1:15" s="36" customFormat="1" ht="99" customHeight="1">
      <c r="A32" s="37"/>
      <c r="B32" s="37"/>
      <c r="C32" s="37"/>
      <c r="D32" s="37"/>
      <c r="E32" s="37"/>
      <c r="F32" s="37"/>
      <c r="G32" s="37"/>
      <c r="H32" s="37"/>
      <c r="I32" s="37"/>
      <c r="J32" s="37"/>
      <c r="K32" s="37"/>
      <c r="L32" s="37"/>
      <c r="M32" s="37"/>
      <c r="N32" s="37"/>
      <c r="O32" s="37"/>
    </row>
    <row r="33" spans="1:15" s="135" customFormat="1" ht="5.0999999999999996" customHeight="1">
      <c r="A33" s="133"/>
      <c r="B33" s="149"/>
      <c r="C33" s="147"/>
      <c r="D33" s="133"/>
      <c r="E33" s="133"/>
      <c r="F33" s="133"/>
      <c r="G33" s="133"/>
      <c r="H33" s="133"/>
      <c r="I33" s="133"/>
      <c r="J33" s="133"/>
      <c r="K33" s="133"/>
      <c r="L33" s="133"/>
      <c r="M33" s="133"/>
      <c r="N33" s="133"/>
      <c r="O33" s="133"/>
    </row>
    <row r="34" spans="1:15" s="135" customFormat="1" ht="22.5" customHeight="1">
      <c r="A34" s="133"/>
      <c r="B34" s="341" t="s">
        <v>2324</v>
      </c>
      <c r="C34" s="341"/>
      <c r="D34" s="341"/>
      <c r="E34" s="341"/>
      <c r="F34" s="341"/>
      <c r="G34" s="341"/>
      <c r="H34" s="341"/>
      <c r="I34" s="341"/>
      <c r="J34" s="341"/>
      <c r="K34" s="341"/>
      <c r="L34" s="341"/>
      <c r="M34" s="341"/>
      <c r="N34" s="341"/>
      <c r="O34" s="141"/>
    </row>
    <row r="35" spans="1:15" s="138" customFormat="1" ht="32.25" customHeight="1">
      <c r="A35" s="137"/>
      <c r="B35" s="342" t="s">
        <v>2325</v>
      </c>
      <c r="C35" s="342"/>
      <c r="D35" s="342"/>
      <c r="E35" s="342"/>
      <c r="F35" s="342"/>
      <c r="G35" s="342"/>
      <c r="H35" s="342"/>
      <c r="I35" s="342"/>
      <c r="J35" s="342"/>
      <c r="K35" s="342"/>
      <c r="L35" s="342"/>
      <c r="M35" s="342"/>
      <c r="N35" s="342"/>
      <c r="O35" s="137"/>
    </row>
    <row r="36" spans="1:15" s="135" customFormat="1" ht="5.0999999999999996" customHeight="1">
      <c r="A36" s="133"/>
      <c r="B36" s="147"/>
      <c r="C36" s="147"/>
      <c r="D36" s="147"/>
      <c r="E36" s="147"/>
      <c r="F36" s="147"/>
      <c r="G36" s="147"/>
      <c r="H36" s="147"/>
      <c r="I36" s="147"/>
      <c r="J36" s="147"/>
      <c r="K36" s="147"/>
      <c r="L36" s="147"/>
      <c r="M36" s="147"/>
      <c r="N36" s="147"/>
      <c r="O36" s="133"/>
    </row>
    <row r="37" spans="1:15" s="135" customFormat="1" ht="22.5" customHeight="1">
      <c r="A37" s="133"/>
      <c r="B37" s="341" t="s">
        <v>2326</v>
      </c>
      <c r="C37" s="341"/>
      <c r="D37" s="341"/>
      <c r="E37" s="341"/>
      <c r="F37" s="341"/>
      <c r="G37" s="341"/>
      <c r="H37" s="341"/>
      <c r="I37" s="341"/>
      <c r="J37" s="341"/>
      <c r="K37" s="341"/>
      <c r="L37" s="341"/>
      <c r="M37" s="341"/>
      <c r="N37" s="341"/>
      <c r="O37" s="133"/>
    </row>
    <row r="38" spans="1:15" s="138" customFormat="1" ht="60.75" customHeight="1">
      <c r="A38" s="137"/>
      <c r="B38" s="342" t="s">
        <v>2327</v>
      </c>
      <c r="C38" s="342"/>
      <c r="D38" s="342"/>
      <c r="E38" s="342"/>
      <c r="F38" s="342"/>
      <c r="G38" s="342"/>
      <c r="H38" s="342"/>
      <c r="I38" s="342"/>
      <c r="J38" s="342"/>
      <c r="K38" s="342"/>
      <c r="L38" s="342"/>
      <c r="M38" s="342"/>
      <c r="N38" s="342"/>
      <c r="O38" s="137"/>
    </row>
    <row r="39" spans="1:15" s="135" customFormat="1" ht="7.5" customHeight="1">
      <c r="A39" s="133"/>
      <c r="B39" s="147"/>
      <c r="C39" s="147"/>
      <c r="D39" s="147"/>
      <c r="E39" s="147"/>
      <c r="F39" s="147"/>
      <c r="G39" s="147"/>
      <c r="H39" s="147"/>
      <c r="I39" s="147"/>
      <c r="J39" s="147"/>
      <c r="K39" s="147"/>
      <c r="L39" s="147"/>
      <c r="M39" s="147"/>
      <c r="N39" s="133"/>
      <c r="O39" s="133"/>
    </row>
    <row r="40" spans="1:15" s="135" customFormat="1" ht="18.75" customHeight="1">
      <c r="A40" s="133"/>
      <c r="B40" s="341" t="s">
        <v>2328</v>
      </c>
      <c r="C40" s="341"/>
      <c r="D40" s="341"/>
      <c r="E40" s="341"/>
      <c r="F40" s="341"/>
      <c r="G40" s="341"/>
      <c r="H40" s="341"/>
      <c r="I40" s="341"/>
      <c r="J40" s="341"/>
      <c r="K40" s="341"/>
      <c r="L40" s="341"/>
      <c r="M40" s="341"/>
      <c r="N40" s="341"/>
      <c r="O40" s="133"/>
    </row>
    <row r="41" spans="1:15" s="138" customFormat="1" ht="47.25" customHeight="1">
      <c r="A41" s="137"/>
      <c r="B41" s="349" t="s">
        <v>2595</v>
      </c>
      <c r="C41" s="349"/>
      <c r="D41" s="349"/>
      <c r="E41" s="349"/>
      <c r="F41" s="349"/>
      <c r="G41" s="349"/>
      <c r="H41" s="349"/>
      <c r="I41" s="349"/>
      <c r="J41" s="349"/>
      <c r="K41" s="349"/>
      <c r="L41" s="349"/>
      <c r="M41" s="349"/>
      <c r="N41" s="350"/>
      <c r="O41" s="137"/>
    </row>
    <row r="42" spans="1:15" s="135" customFormat="1" ht="5.0999999999999996" customHeight="1">
      <c r="A42" s="133"/>
      <c r="B42" s="147"/>
      <c r="C42" s="147"/>
      <c r="D42" s="147"/>
      <c r="E42" s="147"/>
      <c r="F42" s="147"/>
      <c r="G42" s="147"/>
      <c r="H42" s="147"/>
      <c r="I42" s="147"/>
      <c r="J42" s="147"/>
      <c r="K42" s="147"/>
      <c r="L42" s="147"/>
      <c r="M42" s="147"/>
      <c r="N42" s="133"/>
      <c r="O42" s="133"/>
    </row>
    <row r="43" spans="1:15" s="135" customFormat="1" ht="5.0999999999999996" customHeight="1">
      <c r="A43" s="133"/>
      <c r="B43" s="151"/>
      <c r="C43" s="133"/>
      <c r="D43" s="133"/>
      <c r="E43" s="133"/>
      <c r="F43" s="133"/>
      <c r="G43" s="133"/>
      <c r="H43" s="133"/>
      <c r="I43" s="133"/>
      <c r="J43" s="133"/>
      <c r="K43" s="133"/>
      <c r="L43" s="133"/>
      <c r="M43" s="133"/>
      <c r="N43" s="133"/>
      <c r="O43" s="133"/>
    </row>
    <row r="44" spans="1:15" s="135" customFormat="1" ht="18.75" customHeight="1">
      <c r="A44" s="133"/>
      <c r="B44" s="341" t="s">
        <v>2329</v>
      </c>
      <c r="C44" s="341"/>
      <c r="D44" s="341"/>
      <c r="E44" s="341"/>
      <c r="F44" s="341"/>
      <c r="G44" s="341"/>
      <c r="H44" s="341"/>
      <c r="I44" s="341"/>
      <c r="J44" s="341"/>
      <c r="K44" s="341"/>
      <c r="L44" s="341"/>
      <c r="M44" s="341"/>
      <c r="N44" s="341"/>
      <c r="O44" s="133"/>
    </row>
    <row r="45" spans="1:15" s="138" customFormat="1" ht="51.75" customHeight="1">
      <c r="A45" s="137"/>
      <c r="B45" s="342" t="s">
        <v>2330</v>
      </c>
      <c r="C45" s="350"/>
      <c r="D45" s="350"/>
      <c r="E45" s="350"/>
      <c r="F45" s="350"/>
      <c r="G45" s="350"/>
      <c r="H45" s="350"/>
      <c r="I45" s="350"/>
      <c r="J45" s="350"/>
      <c r="K45" s="350"/>
      <c r="L45" s="350"/>
      <c r="M45" s="350"/>
      <c r="N45" s="350"/>
      <c r="O45" s="137"/>
    </row>
    <row r="46" spans="1:15" s="135" customFormat="1" ht="5.0999999999999996" customHeight="1">
      <c r="A46" s="133"/>
      <c r="B46" s="151"/>
      <c r="C46" s="133"/>
      <c r="D46" s="133"/>
      <c r="E46" s="133"/>
      <c r="F46" s="133"/>
      <c r="G46" s="133"/>
      <c r="H46" s="133"/>
      <c r="I46" s="133"/>
      <c r="J46" s="133"/>
      <c r="K46" s="133"/>
      <c r="L46" s="133"/>
      <c r="M46" s="133"/>
      <c r="N46" s="133"/>
      <c r="O46" s="133"/>
    </row>
    <row r="47" spans="1:15" s="135" customFormat="1" ht="18.75" customHeight="1">
      <c r="A47" s="133"/>
      <c r="B47" s="341" t="s">
        <v>2331</v>
      </c>
      <c r="C47" s="341"/>
      <c r="D47" s="341"/>
      <c r="E47" s="341"/>
      <c r="F47" s="341"/>
      <c r="G47" s="341"/>
      <c r="H47" s="341"/>
      <c r="I47" s="341"/>
      <c r="J47" s="341"/>
      <c r="K47" s="341"/>
      <c r="L47" s="341"/>
      <c r="M47" s="341"/>
      <c r="N47" s="341"/>
      <c r="O47" s="133"/>
    </row>
    <row r="48" spans="1:15" s="138" customFormat="1" ht="50.25" customHeight="1">
      <c r="A48" s="137"/>
      <c r="B48" s="349" t="s">
        <v>2596</v>
      </c>
      <c r="C48" s="350"/>
      <c r="D48" s="350"/>
      <c r="E48" s="350"/>
      <c r="F48" s="350"/>
      <c r="G48" s="350"/>
      <c r="H48" s="350"/>
      <c r="I48" s="350"/>
      <c r="J48" s="350"/>
      <c r="K48" s="350"/>
      <c r="L48" s="350"/>
      <c r="M48" s="350"/>
      <c r="N48" s="350"/>
      <c r="O48" s="137"/>
    </row>
    <row r="49" spans="1:15" s="135" customFormat="1" ht="5.0999999999999996" customHeight="1">
      <c r="A49" s="133"/>
      <c r="B49" s="147"/>
      <c r="C49" s="133"/>
      <c r="D49" s="133"/>
      <c r="E49" s="133"/>
      <c r="F49" s="133"/>
      <c r="G49" s="133"/>
      <c r="H49" s="133"/>
      <c r="I49" s="133"/>
      <c r="J49" s="133"/>
      <c r="K49" s="133"/>
      <c r="L49" s="133"/>
      <c r="M49" s="133"/>
      <c r="N49" s="133"/>
      <c r="O49" s="133"/>
    </row>
    <row r="50" spans="1:15" s="135" customFormat="1" ht="18.75" customHeight="1">
      <c r="A50" s="133"/>
      <c r="B50" s="341" t="s">
        <v>2332</v>
      </c>
      <c r="C50" s="341"/>
      <c r="D50" s="341"/>
      <c r="E50" s="341"/>
      <c r="F50" s="341"/>
      <c r="G50" s="341"/>
      <c r="H50" s="341"/>
      <c r="I50" s="341"/>
      <c r="J50" s="341"/>
      <c r="K50" s="341"/>
      <c r="L50" s="341"/>
      <c r="M50" s="341"/>
      <c r="N50" s="341"/>
      <c r="O50" s="133"/>
    </row>
    <row r="51" spans="1:15" s="138" customFormat="1" ht="74.25" customHeight="1">
      <c r="A51" s="137"/>
      <c r="B51" s="342" t="s">
        <v>2333</v>
      </c>
      <c r="C51" s="342"/>
      <c r="D51" s="342"/>
      <c r="E51" s="342"/>
      <c r="F51" s="342"/>
      <c r="G51" s="342"/>
      <c r="H51" s="342"/>
      <c r="I51" s="342"/>
      <c r="J51" s="342"/>
      <c r="K51" s="342"/>
      <c r="L51" s="342"/>
      <c r="M51" s="342"/>
      <c r="N51" s="342"/>
      <c r="O51" s="137"/>
    </row>
    <row r="52" spans="1:15" s="135" customFormat="1" ht="5.0999999999999996" customHeight="1">
      <c r="A52" s="133"/>
      <c r="B52" s="147"/>
      <c r="C52" s="147"/>
      <c r="D52" s="147"/>
      <c r="E52" s="147"/>
      <c r="F52" s="147"/>
      <c r="G52" s="147"/>
      <c r="H52" s="147"/>
      <c r="I52" s="147"/>
      <c r="J52" s="147"/>
      <c r="K52" s="147"/>
      <c r="L52" s="147"/>
      <c r="M52" s="147"/>
      <c r="N52" s="133"/>
      <c r="O52" s="133"/>
    </row>
    <row r="53" spans="1:15" s="135" customFormat="1" ht="24" customHeight="1">
      <c r="A53" s="133"/>
      <c r="B53" s="354" t="s">
        <v>2334</v>
      </c>
      <c r="C53" s="354"/>
      <c r="D53" s="354"/>
      <c r="E53" s="354"/>
      <c r="F53" s="354"/>
      <c r="G53" s="354"/>
      <c r="H53" s="354"/>
      <c r="I53" s="354"/>
      <c r="J53" s="354"/>
      <c r="K53" s="354"/>
      <c r="L53" s="354"/>
      <c r="M53" s="354"/>
      <c r="N53" s="354"/>
      <c r="O53" s="137"/>
    </row>
    <row r="54" spans="1:15" s="135" customFormat="1" ht="5.0999999999999996" customHeight="1">
      <c r="A54" s="133"/>
      <c r="B54" s="352"/>
      <c r="C54" s="352"/>
      <c r="D54" s="352"/>
      <c r="E54" s="352"/>
      <c r="F54" s="352"/>
      <c r="G54" s="352"/>
      <c r="H54" s="352"/>
      <c r="I54" s="352"/>
      <c r="J54" s="352"/>
      <c r="K54" s="352"/>
      <c r="L54" s="352"/>
      <c r="M54" s="352"/>
      <c r="N54" s="352"/>
      <c r="O54" s="133"/>
    </row>
    <row r="55" spans="1:15" s="153" customFormat="1" ht="15.75">
      <c r="A55" s="152"/>
      <c r="B55" s="351" t="s">
        <v>2597</v>
      </c>
      <c r="C55" s="351"/>
      <c r="D55" s="351"/>
      <c r="E55" s="351"/>
      <c r="F55" s="351"/>
      <c r="G55" s="351"/>
      <c r="H55" s="351"/>
      <c r="I55" s="351"/>
      <c r="J55" s="351"/>
      <c r="K55" s="351"/>
      <c r="L55" s="351"/>
      <c r="M55" s="351"/>
      <c r="N55" s="351"/>
      <c r="O55" s="137"/>
    </row>
    <row r="56" spans="1:15" s="153" customFormat="1" ht="15.75">
      <c r="A56" s="152"/>
      <c r="B56" s="154"/>
      <c r="C56" s="154"/>
      <c r="D56" s="152"/>
      <c r="E56" s="152"/>
      <c r="F56" s="152"/>
      <c r="G56" s="152"/>
      <c r="H56" s="152"/>
      <c r="I56" s="152"/>
      <c r="J56" s="152"/>
      <c r="K56" s="152"/>
      <c r="L56" s="152"/>
      <c r="M56" s="152"/>
      <c r="N56" s="152"/>
      <c r="O56" s="152"/>
    </row>
    <row r="57" spans="1:15" s="153" customFormat="1" ht="15.75">
      <c r="A57" s="152"/>
      <c r="B57" s="154"/>
      <c r="C57" s="152" t="s">
        <v>2335</v>
      </c>
      <c r="D57" s="339" t="s">
        <v>451</v>
      </c>
      <c r="E57" s="339"/>
      <c r="F57" s="339"/>
      <c r="G57" s="339"/>
      <c r="H57" s="152"/>
      <c r="I57" s="152"/>
      <c r="J57" s="152"/>
      <c r="K57" s="152"/>
      <c r="L57" s="152"/>
      <c r="M57" s="152"/>
      <c r="N57" s="152"/>
      <c r="O57" s="152"/>
    </row>
    <row r="58" spans="1:15" s="153" customFormat="1" ht="15.75">
      <c r="A58" s="152"/>
      <c r="B58" s="154"/>
      <c r="C58" s="152" t="s">
        <v>453</v>
      </c>
      <c r="D58" s="353" t="s">
        <v>457</v>
      </c>
      <c r="E58" s="353"/>
      <c r="F58" s="353"/>
      <c r="G58" s="353"/>
      <c r="H58" s="152"/>
      <c r="I58" s="152"/>
      <c r="J58" s="152"/>
      <c r="K58" s="152"/>
      <c r="L58" s="152"/>
      <c r="M58" s="152"/>
      <c r="N58" s="152"/>
      <c r="O58" s="152"/>
    </row>
    <row r="59" spans="1:15" s="153" customFormat="1" ht="15.75">
      <c r="A59" s="152"/>
      <c r="B59" s="154"/>
      <c r="C59" s="152" t="s">
        <v>454</v>
      </c>
      <c r="D59" s="353" t="s">
        <v>458</v>
      </c>
      <c r="E59" s="351"/>
      <c r="F59" s="351"/>
      <c r="G59" s="351"/>
      <c r="H59" s="152"/>
      <c r="I59" s="152"/>
      <c r="J59" s="152"/>
      <c r="K59" s="152"/>
      <c r="L59" s="152"/>
      <c r="M59" s="152"/>
      <c r="N59" s="152"/>
      <c r="O59" s="152"/>
    </row>
    <row r="60" spans="1:15" s="153" customFormat="1" ht="15.75">
      <c r="A60" s="152"/>
      <c r="B60" s="154"/>
      <c r="C60" s="152" t="s">
        <v>2336</v>
      </c>
      <c r="D60" s="351" t="s">
        <v>2337</v>
      </c>
      <c r="E60" s="351"/>
      <c r="F60" s="351"/>
      <c r="G60" s="351"/>
      <c r="H60" s="152"/>
      <c r="I60" s="152"/>
      <c r="J60" s="152"/>
      <c r="K60" s="152"/>
      <c r="L60" s="152"/>
      <c r="M60" s="152"/>
      <c r="N60" s="152"/>
      <c r="O60" s="152"/>
    </row>
    <row r="61" spans="1:15" s="153" customFormat="1" ht="15.75">
      <c r="A61" s="152"/>
      <c r="B61" s="154"/>
      <c r="C61" s="152"/>
      <c r="D61" s="351" t="s">
        <v>436</v>
      </c>
      <c r="E61" s="351"/>
      <c r="F61" s="351"/>
      <c r="G61" s="351"/>
      <c r="H61" s="152"/>
      <c r="I61" s="152"/>
      <c r="J61" s="152"/>
      <c r="K61" s="152"/>
      <c r="L61" s="152"/>
      <c r="M61" s="152"/>
      <c r="N61" s="152"/>
      <c r="O61" s="152"/>
    </row>
    <row r="62" spans="1:15" s="153" customFormat="1" ht="15.75">
      <c r="A62" s="152"/>
      <c r="B62" s="154"/>
      <c r="C62" s="152"/>
      <c r="D62" s="351" t="s">
        <v>452</v>
      </c>
      <c r="E62" s="351"/>
      <c r="F62" s="351"/>
      <c r="G62" s="351"/>
      <c r="H62" s="152"/>
      <c r="I62" s="152"/>
      <c r="J62" s="152"/>
      <c r="K62" s="152"/>
      <c r="L62" s="152"/>
      <c r="M62" s="152"/>
      <c r="N62" s="152"/>
      <c r="O62" s="152"/>
    </row>
    <row r="63" spans="1:15" s="153" customFormat="1" ht="15.75">
      <c r="A63" s="152"/>
      <c r="B63" s="154"/>
      <c r="C63" s="152"/>
      <c r="D63" s="351" t="s">
        <v>437</v>
      </c>
      <c r="E63" s="351"/>
      <c r="F63" s="351"/>
      <c r="G63" s="351"/>
      <c r="H63" s="152"/>
      <c r="I63" s="152"/>
      <c r="J63" s="152"/>
      <c r="K63" s="152"/>
      <c r="L63" s="152"/>
      <c r="M63" s="152"/>
      <c r="N63" s="152"/>
      <c r="O63" s="152"/>
    </row>
    <row r="64" spans="1:15" s="153" customFormat="1" ht="15.75">
      <c r="A64" s="152"/>
      <c r="B64" s="154"/>
      <c r="C64" s="152" t="s">
        <v>456</v>
      </c>
      <c r="D64" s="339" t="s">
        <v>455</v>
      </c>
      <c r="E64" s="339"/>
      <c r="F64" s="339"/>
      <c r="G64" s="339"/>
      <c r="H64" s="152"/>
      <c r="I64" s="152"/>
      <c r="J64" s="152"/>
      <c r="K64" s="152"/>
      <c r="L64" s="152"/>
      <c r="M64" s="152"/>
      <c r="N64" s="152"/>
      <c r="O64" s="152"/>
    </row>
    <row r="65" spans="1:15">
      <c r="A65" s="129"/>
      <c r="B65" s="149"/>
      <c r="C65" s="149"/>
      <c r="D65" s="129"/>
      <c r="E65" s="129"/>
      <c r="F65" s="129"/>
      <c r="G65" s="129"/>
      <c r="H65" s="129"/>
      <c r="I65" s="129"/>
      <c r="J65" s="129"/>
      <c r="K65" s="129"/>
      <c r="L65" s="129"/>
      <c r="M65" s="129"/>
      <c r="N65" s="129"/>
      <c r="O65" s="129"/>
    </row>
  </sheetData>
  <sheetProtection algorithmName="SHA-512" hashValue="PUrc3OphhMH81cPanzZ/GnGK36DuMzHBYRgaCWv7fQs0sLbBK8d82vdVo6EN3bDui6tB1O06sHhOH4473+7cow==" saltValue="+C7xMJOEpa3otP69ttOWrA==" spinCount="100000" sheet="1" objects="1" scenarios="1" formatCells="0" formatColumns="0" formatRows="0" sort="0" autoFilter="0"/>
  <mergeCells count="51">
    <mergeCell ref="J13:N13"/>
    <mergeCell ref="B8:N8"/>
    <mergeCell ref="B11:N11"/>
    <mergeCell ref="B12:N12"/>
    <mergeCell ref="B13:I13"/>
    <mergeCell ref="B1:N1"/>
    <mergeCell ref="B2:N2"/>
    <mergeCell ref="B4:N4"/>
    <mergeCell ref="B6:N6"/>
    <mergeCell ref="B10:N10"/>
    <mergeCell ref="B51:N51"/>
    <mergeCell ref="D62:G62"/>
    <mergeCell ref="D63:G63"/>
    <mergeCell ref="D64:G64"/>
    <mergeCell ref="B55:N55"/>
    <mergeCell ref="B54:N54"/>
    <mergeCell ref="D57:G57"/>
    <mergeCell ref="D58:G58"/>
    <mergeCell ref="D60:G60"/>
    <mergeCell ref="D59:G59"/>
    <mergeCell ref="D61:G61"/>
    <mergeCell ref="B53:N53"/>
    <mergeCell ref="B47:N47"/>
    <mergeCell ref="B50:N50"/>
    <mergeCell ref="B38:N38"/>
    <mergeCell ref="B41:N41"/>
    <mergeCell ref="B45:N45"/>
    <mergeCell ref="B48:N48"/>
    <mergeCell ref="B44:N44"/>
    <mergeCell ref="B40:N40"/>
    <mergeCell ref="B35:N35"/>
    <mergeCell ref="B37:N37"/>
    <mergeCell ref="B20:I20"/>
    <mergeCell ref="J20:N20"/>
    <mergeCell ref="B22:N22"/>
    <mergeCell ref="B23:N23"/>
    <mergeCell ref="B25:N25"/>
    <mergeCell ref="B27:N27"/>
    <mergeCell ref="B29:N29"/>
    <mergeCell ref="B34:N34"/>
    <mergeCell ref="B26:N26"/>
    <mergeCell ref="B28:N28"/>
    <mergeCell ref="B30:N30"/>
    <mergeCell ref="J14:N14"/>
    <mergeCell ref="J15:N15"/>
    <mergeCell ref="B21:N21"/>
    <mergeCell ref="B18:N18"/>
    <mergeCell ref="B19:N19"/>
    <mergeCell ref="B14:I14"/>
    <mergeCell ref="B15:I15"/>
    <mergeCell ref="B17:N17"/>
  </mergeCells>
  <hyperlinks>
    <hyperlink ref="J13" r:id="rId1"/>
    <hyperlink ref="J14" r:id="rId2"/>
    <hyperlink ref="J15" r:id="rId3"/>
    <hyperlink ref="D57" r:id="rId4"/>
    <hyperlink ref="D64" r:id="rId5"/>
    <hyperlink ref="J20" r:id="rId6"/>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legacyDrawing r:id="rId9"/>
  <oleObjects>
    <mc:AlternateContent xmlns:mc="http://schemas.openxmlformats.org/markup-compatibility/2006">
      <mc:Choice Requires="x14">
        <oleObject progId="Excel.Sheet.12" shapeId="1025" r:id="rId10">
          <objectPr defaultSize="0" autoPict="0" r:id="rId11">
            <anchor moveWithCells="1" sizeWithCells="1">
              <from>
                <xdr:col>1</xdr:col>
                <xdr:colOff>9525</xdr:colOff>
                <xdr:row>30</xdr:row>
                <xdr:rowOff>85725</xdr:rowOff>
              </from>
              <to>
                <xdr:col>5</xdr:col>
                <xdr:colOff>533400</xdr:colOff>
                <xdr:row>32</xdr:row>
                <xdr:rowOff>9525</xdr:rowOff>
              </to>
            </anchor>
          </objectPr>
        </oleObject>
      </mc:Choice>
      <mc:Fallback>
        <oleObject progId="Excel.Sheet.12" shapeId="1025"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N912"/>
  <sheetViews>
    <sheetView showGridLines="0" zoomScaleNormal="100" workbookViewId="0">
      <pane ySplit="16" topLeftCell="A17" activePane="bottomLeft" state="frozen"/>
      <selection pane="bottomLeft"/>
    </sheetView>
  </sheetViews>
  <sheetFormatPr defaultRowHeight="15"/>
  <cols>
    <col min="1" max="1" width="41.5703125" style="33" customWidth="1"/>
    <col min="2" max="2" width="53.85546875" style="33" customWidth="1"/>
    <col min="3" max="3" width="5.85546875" style="33" bestFit="1" customWidth="1"/>
    <col min="4" max="4" width="15.42578125" style="33" customWidth="1"/>
    <col min="5" max="5" width="9.42578125" style="33" customWidth="1"/>
    <col min="6" max="6" width="5.85546875" style="33" bestFit="1" customWidth="1"/>
    <col min="7" max="7" width="7.42578125" style="33" customWidth="1"/>
    <col min="8" max="8" width="12.85546875" style="33" customWidth="1"/>
    <col min="9" max="9" width="6.7109375" style="33" bestFit="1" customWidth="1"/>
    <col min="10" max="10" width="8.28515625" style="33" customWidth="1"/>
    <col min="11" max="11" width="13" style="33" customWidth="1"/>
    <col min="12" max="12" width="6.7109375" style="33" bestFit="1" customWidth="1"/>
    <col min="13" max="13" width="10" style="33" customWidth="1"/>
    <col min="14" max="14" width="24" style="33" customWidth="1"/>
    <col min="15" max="16384" width="9.140625" style="33"/>
  </cols>
  <sheetData>
    <row r="1" spans="1:14" ht="23.25">
      <c r="A1" s="157" t="s">
        <v>481</v>
      </c>
      <c r="B1" s="157"/>
      <c r="C1" s="157"/>
      <c r="D1" s="157"/>
      <c r="E1" s="158"/>
      <c r="F1" s="159"/>
      <c r="G1" s="157"/>
      <c r="H1" s="157"/>
      <c r="I1" s="157"/>
      <c r="J1" s="158"/>
      <c r="K1" s="157"/>
      <c r="L1" s="157"/>
      <c r="M1" s="157"/>
      <c r="N1" s="157"/>
    </row>
    <row r="2" spans="1:14">
      <c r="A2" s="160"/>
      <c r="B2" s="160"/>
      <c r="C2" s="160"/>
      <c r="D2" s="161"/>
      <c r="E2" s="162"/>
      <c r="F2" s="163"/>
      <c r="G2" s="160"/>
      <c r="H2" s="160"/>
      <c r="I2" s="161"/>
      <c r="J2" s="162"/>
      <c r="K2" s="160"/>
      <c r="L2" s="160"/>
      <c r="M2" s="160"/>
      <c r="N2" s="160"/>
    </row>
    <row r="3" spans="1:14" ht="27" customHeight="1">
      <c r="A3" s="444" t="s">
        <v>2564</v>
      </c>
      <c r="B3" s="444"/>
      <c r="C3" s="444"/>
      <c r="D3" s="444"/>
      <c r="E3" s="444"/>
      <c r="F3" s="444"/>
      <c r="G3" s="444"/>
      <c r="H3" s="444"/>
      <c r="I3" s="444"/>
      <c r="J3" s="444"/>
      <c r="K3" s="444"/>
      <c r="L3" s="444"/>
      <c r="M3" s="444"/>
      <c r="N3" s="444"/>
    </row>
    <row r="4" spans="1:14">
      <c r="A4" s="164"/>
      <c r="B4" s="164"/>
      <c r="C4" s="164"/>
      <c r="D4" s="165"/>
      <c r="E4" s="165"/>
      <c r="F4" s="164"/>
      <c r="G4" s="164"/>
      <c r="H4" s="164"/>
      <c r="I4" s="165"/>
      <c r="J4" s="165"/>
      <c r="K4" s="164"/>
      <c r="L4" s="164"/>
      <c r="M4" s="160"/>
      <c r="N4" s="160"/>
    </row>
    <row r="5" spans="1:14" ht="15.75">
      <c r="A5" s="166" t="s">
        <v>2565</v>
      </c>
      <c r="B5" s="166"/>
      <c r="C5" s="166"/>
      <c r="D5" s="166"/>
      <c r="E5" s="167"/>
      <c r="F5" s="168"/>
      <c r="G5" s="166"/>
      <c r="H5" s="166"/>
      <c r="I5" s="166"/>
      <c r="J5" s="167"/>
      <c r="K5" s="166"/>
      <c r="L5" s="166"/>
      <c r="M5" s="166"/>
      <c r="N5" s="166"/>
    </row>
    <row r="6" spans="1:14">
      <c r="A6" s="160"/>
      <c r="B6" s="160"/>
      <c r="C6" s="160"/>
      <c r="D6" s="161"/>
      <c r="E6" s="162"/>
      <c r="F6" s="163"/>
      <c r="G6" s="160"/>
      <c r="H6" s="160"/>
      <c r="I6" s="161"/>
      <c r="J6" s="162"/>
      <c r="K6" s="160"/>
      <c r="L6" s="160"/>
      <c r="M6" s="160"/>
      <c r="N6" s="160"/>
    </row>
    <row r="7" spans="1:14">
      <c r="A7" s="169" t="s">
        <v>2566</v>
      </c>
      <c r="B7" s="170" t="str">
        <f>" "&amp; ROUND(SUM('C2'!V27:AS27,'C3'!V53:AP53,'C4'!V20:AP20,'C5'!V106:AS106,'C6'!V694:AP694,'C7'!V53:AP53,'C8'!V27:AP27)/1489*100,0) &amp; "% (" &amp; SUM('C2'!V27:AS27,'C3'!V53:AP53,'C4'!V20:AP20,'C5'!V106:AS106,'C6'!V694:AP694,'C7'!V53:AP53,'C8'!V27:AP27) &amp; ") de 1489 datos fueron proporcionados"</f>
        <v xml:space="preserve"> 0% (0) de 1489 datos fueron proporcionados</v>
      </c>
      <c r="C7" s="171"/>
      <c r="D7" s="172"/>
      <c r="E7" s="173"/>
      <c r="F7" s="174"/>
      <c r="G7" s="172"/>
      <c r="H7" s="172"/>
      <c r="I7" s="172"/>
      <c r="J7" s="173"/>
      <c r="K7" s="172"/>
      <c r="L7" s="172"/>
      <c r="M7" s="172"/>
      <c r="N7" s="172"/>
    </row>
    <row r="8" spans="1:14">
      <c r="A8" s="169" t="s">
        <v>2567</v>
      </c>
      <c r="B8" s="170">
        <f>COUNTIF(M17:M912,"Check")</f>
        <v>0</v>
      </c>
      <c r="C8" s="172"/>
      <c r="D8" s="172"/>
      <c r="E8" s="173"/>
      <c r="F8" s="174"/>
      <c r="G8" s="172"/>
      <c r="H8" s="172"/>
      <c r="I8" s="172"/>
      <c r="J8" s="173"/>
      <c r="K8" s="172"/>
      <c r="L8" s="172"/>
      <c r="M8" s="172"/>
      <c r="N8" s="172"/>
    </row>
    <row r="9" spans="1:14">
      <c r="A9" s="175" t="s">
        <v>2568</v>
      </c>
      <c r="B9" s="170">
        <f>SUMPRODUCT(--(H17:H912&lt;&gt;K17:K912),--(J17:J912="="))+SUMPRODUCT(--(H17:H912&lt;&gt;K17:K912),-(J17:J912="'&lt;="))</f>
        <v>0</v>
      </c>
      <c r="C9" s="172"/>
      <c r="D9" s="172"/>
      <c r="E9" s="173"/>
      <c r="F9" s="174"/>
      <c r="G9" s="172"/>
      <c r="H9" s="172"/>
      <c r="I9" s="172"/>
      <c r="J9" s="173"/>
      <c r="K9" s="172"/>
      <c r="L9" s="172"/>
      <c r="M9" s="172"/>
      <c r="N9" s="172"/>
    </row>
    <row r="10" spans="1:14">
      <c r="A10" s="175" t="s">
        <v>2569</v>
      </c>
      <c r="B10" s="170">
        <f>SUMPRODUCT(--(I17:I912&lt;&gt;L17:L912),--(J17:J912="="))</f>
        <v>0</v>
      </c>
      <c r="C10" s="172"/>
      <c r="D10" s="172"/>
      <c r="E10" s="173"/>
      <c r="F10" s="174"/>
      <c r="G10" s="172"/>
      <c r="H10" s="172"/>
      <c r="I10" s="172"/>
      <c r="J10" s="173"/>
      <c r="K10" s="172"/>
      <c r="L10" s="172"/>
      <c r="M10" s="172"/>
      <c r="N10" s="172"/>
    </row>
    <row r="11" spans="1:14">
      <c r="A11" s="160"/>
      <c r="B11" s="160"/>
      <c r="C11" s="160"/>
      <c r="D11" s="161"/>
      <c r="E11" s="162"/>
      <c r="F11" s="163"/>
      <c r="G11" s="160"/>
      <c r="H11" s="160"/>
      <c r="I11" s="160"/>
      <c r="J11" s="162"/>
      <c r="K11" s="160"/>
      <c r="L11" s="160"/>
      <c r="M11" s="160"/>
      <c r="N11" s="160"/>
    </row>
    <row r="12" spans="1:14" ht="15.75">
      <c r="A12" s="445" t="s">
        <v>2570</v>
      </c>
      <c r="B12" s="445"/>
      <c r="C12" s="445"/>
      <c r="D12" s="445"/>
      <c r="E12" s="445"/>
      <c r="F12" s="445"/>
      <c r="G12" s="445"/>
      <c r="H12" s="445"/>
      <c r="I12" s="445"/>
      <c r="J12" s="445"/>
      <c r="K12" s="445"/>
      <c r="L12" s="445"/>
      <c r="M12" s="446"/>
      <c r="N12" s="447" t="s">
        <v>2584</v>
      </c>
    </row>
    <row r="13" spans="1:14">
      <c r="A13" s="450" t="s">
        <v>2571</v>
      </c>
      <c r="B13" s="451"/>
      <c r="C13" s="450" t="s">
        <v>2574</v>
      </c>
      <c r="D13" s="452"/>
      <c r="E13" s="452"/>
      <c r="F13" s="452"/>
      <c r="G13" s="451"/>
      <c r="H13" s="450" t="s">
        <v>2583</v>
      </c>
      <c r="I13" s="452"/>
      <c r="J13" s="452"/>
      <c r="K13" s="452"/>
      <c r="L13" s="452"/>
      <c r="M13" s="451"/>
      <c r="N13" s="448"/>
    </row>
    <row r="14" spans="1:14" ht="15" customHeight="1">
      <c r="A14" s="453" t="s">
        <v>2572</v>
      </c>
      <c r="B14" s="453" t="s">
        <v>2573</v>
      </c>
      <c r="C14" s="450" t="s">
        <v>2575</v>
      </c>
      <c r="D14" s="451"/>
      <c r="E14" s="453" t="s">
        <v>2577</v>
      </c>
      <c r="F14" s="450" t="s">
        <v>2576</v>
      </c>
      <c r="G14" s="451"/>
      <c r="H14" s="450" t="s">
        <v>2575</v>
      </c>
      <c r="I14" s="451"/>
      <c r="J14" s="453" t="s">
        <v>2577</v>
      </c>
      <c r="K14" s="450" t="s">
        <v>2576</v>
      </c>
      <c r="L14" s="451"/>
      <c r="M14" s="455" t="s">
        <v>2583</v>
      </c>
      <c r="N14" s="448"/>
    </row>
    <row r="15" spans="1:14">
      <c r="A15" s="454"/>
      <c r="B15" s="454"/>
      <c r="C15" s="176" t="s">
        <v>2578</v>
      </c>
      <c r="D15" s="176" t="s">
        <v>2579</v>
      </c>
      <c r="E15" s="454"/>
      <c r="F15" s="176" t="s">
        <v>2580</v>
      </c>
      <c r="G15" s="176" t="s">
        <v>2579</v>
      </c>
      <c r="H15" s="176" t="s">
        <v>2581</v>
      </c>
      <c r="I15" s="176" t="s">
        <v>2582</v>
      </c>
      <c r="J15" s="454"/>
      <c r="K15" s="176" t="s">
        <v>2581</v>
      </c>
      <c r="L15" s="176" t="s">
        <v>2582</v>
      </c>
      <c r="M15" s="456"/>
      <c r="N15" s="449"/>
    </row>
    <row r="16" spans="1:14">
      <c r="A16" s="177"/>
      <c r="B16" s="178"/>
      <c r="C16" s="179"/>
      <c r="D16" s="180"/>
      <c r="E16" s="178"/>
      <c r="F16" s="179"/>
      <c r="G16" s="180"/>
      <c r="H16" s="181"/>
      <c r="I16" s="181"/>
      <c r="J16" s="182"/>
      <c r="K16" s="183"/>
      <c r="L16" s="181"/>
      <c r="M16" s="181"/>
      <c r="N16" s="184"/>
    </row>
    <row r="17" spans="1:14">
      <c r="A17" s="185" t="s">
        <v>2585</v>
      </c>
      <c r="B17" s="186" t="s">
        <v>489</v>
      </c>
      <c r="C17" s="187" t="s">
        <v>171</v>
      </c>
      <c r="D17" s="338" t="s">
        <v>490</v>
      </c>
      <c r="E17" s="187" t="s">
        <v>482</v>
      </c>
      <c r="F17" s="187" t="s">
        <v>429</v>
      </c>
      <c r="G17" s="338" t="s">
        <v>491</v>
      </c>
      <c r="H17" s="188" t="str">
        <f>IF(AND(ISBLANK('C2'!V22),$I$17&lt;&gt;"Z"),"",'C2'!V22)</f>
        <v/>
      </c>
      <c r="I17" s="188" t="str">
        <f>IF(ISBLANK('C2'!W22),"",'C2'!W22)</f>
        <v/>
      </c>
      <c r="J17" s="81" t="s">
        <v>482</v>
      </c>
      <c r="K17" s="188" t="str">
        <f>IF(AND(ISBLANK('C3'!V49),$L$17&lt;&gt;"Z"),"",'C3'!V49)</f>
        <v/>
      </c>
      <c r="L17" s="188" t="str">
        <f>IF(ISBLANK('C3'!W49),"",'C3'!W49)</f>
        <v/>
      </c>
      <c r="M17" s="78" t="str">
        <f t="shared" ref="M17:M35" si="0">IF(AND(ISNUMBER(H17),ISNUMBER(K17)),IF(OR(ROUND(H17,0)&lt;&gt;ROUND(K17,0),I17&lt;&gt;L17),"Check","OK"),IF(OR(AND(H17&lt;&gt;K17,I17&lt;&gt;"Z",L17&lt;&gt;"Z"),I17&lt;&gt;L17),"Check","OK"))</f>
        <v>OK</v>
      </c>
      <c r="N17" s="79"/>
    </row>
    <row r="18" spans="1:14">
      <c r="A18" s="80" t="s">
        <v>2585</v>
      </c>
      <c r="B18" s="186" t="s">
        <v>2610</v>
      </c>
      <c r="C18" s="187" t="s">
        <v>171</v>
      </c>
      <c r="D18" s="189" t="s">
        <v>2611</v>
      </c>
      <c r="E18" s="187" t="s">
        <v>482</v>
      </c>
      <c r="F18" s="187" t="s">
        <v>429</v>
      </c>
      <c r="G18" s="189" t="s">
        <v>493</v>
      </c>
      <c r="H18" s="188" t="str">
        <f>IF(AND(ISBLANK('C2'!AQ22),$I$18&lt;&gt;"Z"),"",'C2'!AQ22)</f>
        <v/>
      </c>
      <c r="I18" s="188" t="str">
        <f>IF(ISBLANK('C2'!AR22),"",'C2'!AR22)</f>
        <v/>
      </c>
      <c r="J18" s="81" t="s">
        <v>482</v>
      </c>
      <c r="K18" s="188" t="str">
        <f>IF(AND(ISBLANK('C3'!AH49),$L$18&lt;&gt;"Z"),"",'C3'!AH49)</f>
        <v/>
      </c>
      <c r="L18" s="188" t="str">
        <f>IF(ISBLANK('C3'!AI49),"",'C3'!AI49)</f>
        <v/>
      </c>
      <c r="M18" s="78" t="str">
        <f t="shared" si="0"/>
        <v>OK</v>
      </c>
      <c r="N18" s="79"/>
    </row>
    <row r="19" spans="1:14">
      <c r="A19" s="80" t="s">
        <v>2585</v>
      </c>
      <c r="B19" s="186" t="s">
        <v>2612</v>
      </c>
      <c r="C19" s="187" t="s">
        <v>171</v>
      </c>
      <c r="D19" s="189" t="s">
        <v>2611</v>
      </c>
      <c r="E19" s="187" t="s">
        <v>482</v>
      </c>
      <c r="F19" s="187" t="s">
        <v>205</v>
      </c>
      <c r="G19" s="189" t="s">
        <v>494</v>
      </c>
      <c r="H19" s="188" t="str">
        <f>IF(AND(ISBLANK('C2'!AQ22),$I$19&lt;&gt;"Z"),"",'C2'!AQ22)</f>
        <v/>
      </c>
      <c r="I19" s="188" t="str">
        <f>IF(ISBLANK('C2'!AR22),"",'C2'!AR22)</f>
        <v/>
      </c>
      <c r="J19" s="81" t="s">
        <v>482</v>
      </c>
      <c r="K19" s="188" t="str">
        <f>IF(AND(ISBLANK('C5'!V102),$L$19&lt;&gt;"Z"),"",'C5'!V102)</f>
        <v/>
      </c>
      <c r="L19" s="188" t="str">
        <f>IF(ISBLANK('C5'!W102),"",'C5'!W102)</f>
        <v/>
      </c>
      <c r="M19" s="78" t="str">
        <f t="shared" si="0"/>
        <v>OK</v>
      </c>
      <c r="N19" s="79"/>
    </row>
    <row r="20" spans="1:14">
      <c r="A20" s="80" t="s">
        <v>2585</v>
      </c>
      <c r="B20" s="186" t="s">
        <v>2613</v>
      </c>
      <c r="C20" s="187" t="s">
        <v>171</v>
      </c>
      <c r="D20" s="189" t="s">
        <v>182</v>
      </c>
      <c r="E20" s="187" t="s">
        <v>482</v>
      </c>
      <c r="F20" s="187" t="s">
        <v>205</v>
      </c>
      <c r="G20" s="189" t="s">
        <v>2614</v>
      </c>
      <c r="H20" s="188" t="str">
        <f>IF(AND(ISBLANK('C2'!Y22),$I$20&lt;&gt;"Z"),"",'C2'!Y22)</f>
        <v/>
      </c>
      <c r="I20" s="188" t="str">
        <f>IF(ISBLANK('C2'!Z22),"",'C2'!Z22)</f>
        <v/>
      </c>
      <c r="J20" s="81" t="s">
        <v>482</v>
      </c>
      <c r="K20" s="188" t="str">
        <f>IF(AND(ISBLANK('C5'!AB102),$L$20&lt;&gt;"Z"),"",'C5'!AB102)</f>
        <v/>
      </c>
      <c r="L20" s="188" t="str">
        <f>IF(ISBLANK('C5'!AC102),"",'C5'!AC102)</f>
        <v/>
      </c>
      <c r="M20" s="78" t="str">
        <f t="shared" si="0"/>
        <v>OK</v>
      </c>
      <c r="N20" s="79"/>
    </row>
    <row r="21" spans="1:14">
      <c r="A21" s="80" t="s">
        <v>2585</v>
      </c>
      <c r="B21" s="186" t="s">
        <v>2615</v>
      </c>
      <c r="C21" s="187" t="s">
        <v>171</v>
      </c>
      <c r="D21" s="189" t="s">
        <v>530</v>
      </c>
      <c r="E21" s="187" t="s">
        <v>482</v>
      </c>
      <c r="F21" s="187" t="s">
        <v>429</v>
      </c>
      <c r="G21" s="189" t="s">
        <v>495</v>
      </c>
      <c r="H21" s="188" t="str">
        <f>IF(AND(ISBLANK('C2'!AB22),$I$21&lt;&gt;"Z"),"",'C2'!AB22)</f>
        <v/>
      </c>
      <c r="I21" s="188" t="str">
        <f>IF(ISBLANK('C2'!AC22),"",'C2'!AC22)</f>
        <v/>
      </c>
      <c r="J21" s="81" t="s">
        <v>482</v>
      </c>
      <c r="K21" s="188" t="str">
        <f>IF(AND(ISBLANK('C3'!Y49),$L$21&lt;&gt;"Z"),"",'C3'!Y49)</f>
        <v/>
      </c>
      <c r="L21" s="188" t="str">
        <f>IF(ISBLANK('C3'!Z49),"",'C3'!Z49)</f>
        <v/>
      </c>
      <c r="M21" s="78" t="str">
        <f t="shared" si="0"/>
        <v>OK</v>
      </c>
      <c r="N21" s="79"/>
    </row>
    <row r="22" spans="1:14">
      <c r="A22" s="80" t="s">
        <v>2585</v>
      </c>
      <c r="B22" s="186" t="s">
        <v>2616</v>
      </c>
      <c r="C22" s="187" t="s">
        <v>171</v>
      </c>
      <c r="D22" s="189" t="s">
        <v>546</v>
      </c>
      <c r="E22" s="187" t="s">
        <v>482</v>
      </c>
      <c r="F22" s="187" t="s">
        <v>429</v>
      </c>
      <c r="G22" s="189" t="s">
        <v>497</v>
      </c>
      <c r="H22" s="188" t="str">
        <f>IF(AND(ISBLANK('C2'!AH22),$I$22&lt;&gt;"Z"),"",'C2'!AH22)</f>
        <v/>
      </c>
      <c r="I22" s="188" t="str">
        <f>IF(ISBLANK('C2'!AI22),"",'C2'!AI22)</f>
        <v/>
      </c>
      <c r="J22" s="81" t="s">
        <v>482</v>
      </c>
      <c r="K22" s="188" t="str">
        <f>IF(AND(ISBLANK('C3'!AB49),$L$22&lt;&gt;"Z"),"",'C3'!AB49)</f>
        <v/>
      </c>
      <c r="L22" s="188" t="str">
        <f>IF(ISBLANK('C3'!AC49),"",'C3'!AC49)</f>
        <v/>
      </c>
      <c r="M22" s="78" t="str">
        <f t="shared" si="0"/>
        <v>OK</v>
      </c>
      <c r="N22" s="79"/>
    </row>
    <row r="23" spans="1:14">
      <c r="A23" s="80" t="s">
        <v>2585</v>
      </c>
      <c r="B23" s="186" t="s">
        <v>2617</v>
      </c>
      <c r="C23" s="187" t="s">
        <v>171</v>
      </c>
      <c r="D23" s="189" t="s">
        <v>492</v>
      </c>
      <c r="E23" s="187" t="s">
        <v>482</v>
      </c>
      <c r="F23" s="187" t="s">
        <v>429</v>
      </c>
      <c r="G23" s="189" t="s">
        <v>499</v>
      </c>
      <c r="H23" s="188" t="str">
        <f>IF(AND(ISBLANK('C2'!AN22),$I$23&lt;&gt;"Z"),"",'C2'!AN22)</f>
        <v/>
      </c>
      <c r="I23" s="188" t="str">
        <f>IF(ISBLANK('C2'!AO22),"",'C2'!AO22)</f>
        <v/>
      </c>
      <c r="J23" s="81" t="s">
        <v>482</v>
      </c>
      <c r="K23" s="188" t="str">
        <f>IF(AND(ISBLANK('C3'!AE49),$L$23&lt;&gt;"Z"),"",'C3'!AE49)</f>
        <v/>
      </c>
      <c r="L23" s="188" t="str">
        <f>IF(ISBLANK('C3'!AF49),"",'C3'!AF49)</f>
        <v/>
      </c>
      <c r="M23" s="78" t="str">
        <f t="shared" si="0"/>
        <v>OK</v>
      </c>
      <c r="N23" s="79"/>
    </row>
    <row r="24" spans="1:14">
      <c r="A24" s="80" t="s">
        <v>2585</v>
      </c>
      <c r="B24" s="186" t="s">
        <v>500</v>
      </c>
      <c r="C24" s="187" t="s">
        <v>171</v>
      </c>
      <c r="D24" s="189" t="s">
        <v>501</v>
      </c>
      <c r="E24" s="187" t="s">
        <v>482</v>
      </c>
      <c r="F24" s="187" t="s">
        <v>429</v>
      </c>
      <c r="G24" s="189" t="s">
        <v>502</v>
      </c>
      <c r="H24" s="188" t="str">
        <f>IF(AND(ISBLANK('C2'!V21),$I$24&lt;&gt;"Z"),"",'C2'!V21)</f>
        <v/>
      </c>
      <c r="I24" s="188" t="str">
        <f>IF(ISBLANK('C2'!W21),"",'C2'!W21)</f>
        <v/>
      </c>
      <c r="J24" s="81" t="s">
        <v>482</v>
      </c>
      <c r="K24" s="188" t="str">
        <f>IF(AND(ISBLANK('C3'!V37),$L$24&lt;&gt;"Z"),"",'C3'!V37)</f>
        <v/>
      </c>
      <c r="L24" s="188" t="str">
        <f>IF(ISBLANK('C3'!W37),"",'C3'!W37)</f>
        <v/>
      </c>
      <c r="M24" s="78" t="str">
        <f t="shared" si="0"/>
        <v>OK</v>
      </c>
      <c r="N24" s="79"/>
    </row>
    <row r="25" spans="1:14">
      <c r="A25" s="80" t="s">
        <v>2585</v>
      </c>
      <c r="B25" s="186" t="s">
        <v>2618</v>
      </c>
      <c r="C25" s="187" t="s">
        <v>171</v>
      </c>
      <c r="D25" s="189" t="s">
        <v>2619</v>
      </c>
      <c r="E25" s="187" t="s">
        <v>482</v>
      </c>
      <c r="F25" s="187" t="s">
        <v>429</v>
      </c>
      <c r="G25" s="189" t="s">
        <v>504</v>
      </c>
      <c r="H25" s="188" t="str">
        <f>IF(AND(ISBLANK('C2'!AQ21),$I$25&lt;&gt;"Z"),"",'C2'!AQ21)</f>
        <v/>
      </c>
      <c r="I25" s="188" t="str">
        <f>IF(ISBLANK('C2'!AR21),"",'C2'!AR21)</f>
        <v/>
      </c>
      <c r="J25" s="81" t="s">
        <v>482</v>
      </c>
      <c r="K25" s="188" t="str">
        <f>IF(AND(ISBLANK('C3'!AH37),$L$25&lt;&gt;"Z"),"",'C3'!AH37)</f>
        <v/>
      </c>
      <c r="L25" s="188" t="str">
        <f>IF(ISBLANK('C3'!AI37),"",'C3'!AI37)</f>
        <v/>
      </c>
      <c r="M25" s="78" t="str">
        <f t="shared" si="0"/>
        <v>OK</v>
      </c>
      <c r="N25" s="79"/>
    </row>
    <row r="26" spans="1:14">
      <c r="A26" s="80" t="s">
        <v>2585</v>
      </c>
      <c r="B26" s="186" t="s">
        <v>2620</v>
      </c>
      <c r="C26" s="187" t="s">
        <v>171</v>
      </c>
      <c r="D26" s="189" t="s">
        <v>2619</v>
      </c>
      <c r="E26" s="187" t="s">
        <v>482</v>
      </c>
      <c r="F26" s="187" t="s">
        <v>205</v>
      </c>
      <c r="G26" s="189" t="s">
        <v>505</v>
      </c>
      <c r="H26" s="188" t="str">
        <f>IF(AND(ISBLANK('C2'!AQ21),$I$26&lt;&gt;"Z"),"",'C2'!AQ21)</f>
        <v/>
      </c>
      <c r="I26" s="188" t="str">
        <f>IF(ISBLANK('C2'!AR21),"",'C2'!AR21)</f>
        <v/>
      </c>
      <c r="J26" s="81" t="s">
        <v>482</v>
      </c>
      <c r="K26" s="188" t="str">
        <f>IF(AND(ISBLANK('C5'!V72),$L$26&lt;&gt;"Z"),"",'C5'!V72)</f>
        <v/>
      </c>
      <c r="L26" s="188" t="str">
        <f>IF(ISBLANK('C5'!W72),"",'C5'!W72)</f>
        <v/>
      </c>
      <c r="M26" s="78" t="str">
        <f t="shared" si="0"/>
        <v>OK</v>
      </c>
      <c r="N26" s="79"/>
    </row>
    <row r="27" spans="1:14">
      <c r="A27" s="80" t="s">
        <v>2585</v>
      </c>
      <c r="B27" s="186" t="s">
        <v>2621</v>
      </c>
      <c r="C27" s="187" t="s">
        <v>171</v>
      </c>
      <c r="D27" s="189" t="s">
        <v>529</v>
      </c>
      <c r="E27" s="187" t="s">
        <v>482</v>
      </c>
      <c r="F27" s="187" t="s">
        <v>429</v>
      </c>
      <c r="G27" s="189" t="s">
        <v>506</v>
      </c>
      <c r="H27" s="188" t="str">
        <f>IF(AND(ISBLANK('C2'!AB21),$I$27&lt;&gt;"Z"),"",'C2'!AB21)</f>
        <v/>
      </c>
      <c r="I27" s="188" t="str">
        <f>IF(ISBLANK('C2'!AC21),"",'C2'!AC21)</f>
        <v/>
      </c>
      <c r="J27" s="81" t="s">
        <v>482</v>
      </c>
      <c r="K27" s="188" t="str">
        <f>IF(AND(ISBLANK('C3'!Y37),$L$27&lt;&gt;"Z"),"",'C3'!Y37)</f>
        <v/>
      </c>
      <c r="L27" s="188" t="str">
        <f>IF(ISBLANK('C3'!Z37),"",'C3'!Z37)</f>
        <v/>
      </c>
      <c r="M27" s="78" t="str">
        <f t="shared" si="0"/>
        <v>OK</v>
      </c>
      <c r="N27" s="79"/>
    </row>
    <row r="28" spans="1:14">
      <c r="A28" s="80" t="s">
        <v>2585</v>
      </c>
      <c r="B28" s="186" t="s">
        <v>2622</v>
      </c>
      <c r="C28" s="187" t="s">
        <v>171</v>
      </c>
      <c r="D28" s="189" t="s">
        <v>545</v>
      </c>
      <c r="E28" s="187" t="s">
        <v>482</v>
      </c>
      <c r="F28" s="187" t="s">
        <v>429</v>
      </c>
      <c r="G28" s="189" t="s">
        <v>508</v>
      </c>
      <c r="H28" s="188" t="str">
        <f>IF(AND(ISBLANK('C2'!AH21),$I$28&lt;&gt;"Z"),"",'C2'!AH21)</f>
        <v/>
      </c>
      <c r="I28" s="188" t="str">
        <f>IF(ISBLANK('C2'!AI21),"",'C2'!AI21)</f>
        <v/>
      </c>
      <c r="J28" s="81" t="s">
        <v>482</v>
      </c>
      <c r="K28" s="188" t="str">
        <f>IF(AND(ISBLANK('C3'!AB37),$L$28&lt;&gt;"Z"),"",'C3'!AB37)</f>
        <v/>
      </c>
      <c r="L28" s="188" t="str">
        <f>IF(ISBLANK('C3'!AC37),"",'C3'!AC37)</f>
        <v/>
      </c>
      <c r="M28" s="78" t="str">
        <f t="shared" si="0"/>
        <v>OK</v>
      </c>
      <c r="N28" s="79"/>
    </row>
    <row r="29" spans="1:14">
      <c r="A29" s="80" t="s">
        <v>2585</v>
      </c>
      <c r="B29" s="186" t="s">
        <v>2623</v>
      </c>
      <c r="C29" s="187" t="s">
        <v>171</v>
      </c>
      <c r="D29" s="189" t="s">
        <v>503</v>
      </c>
      <c r="E29" s="187" t="s">
        <v>482</v>
      </c>
      <c r="F29" s="187" t="s">
        <v>429</v>
      </c>
      <c r="G29" s="189" t="s">
        <v>510</v>
      </c>
      <c r="H29" s="188" t="str">
        <f>IF(AND(ISBLANK('C2'!AN21),$I$29&lt;&gt;"Z"),"",'C2'!AN21)</f>
        <v/>
      </c>
      <c r="I29" s="188" t="str">
        <f>IF(ISBLANK('C2'!AO21),"",'C2'!AO21)</f>
        <v/>
      </c>
      <c r="J29" s="81" t="s">
        <v>482</v>
      </c>
      <c r="K29" s="188" t="str">
        <f>IF(AND(ISBLANK('C3'!AE37),$L$29&lt;&gt;"Z"),"",'C3'!AE37)</f>
        <v/>
      </c>
      <c r="L29" s="188" t="str">
        <f>IF(ISBLANK('C3'!AF37),"",'C3'!AF37)</f>
        <v/>
      </c>
      <c r="M29" s="78" t="str">
        <f t="shared" si="0"/>
        <v>OK</v>
      </c>
      <c r="N29" s="79"/>
    </row>
    <row r="30" spans="1:14">
      <c r="A30" s="80" t="s">
        <v>2585</v>
      </c>
      <c r="B30" s="186" t="s">
        <v>511</v>
      </c>
      <c r="C30" s="187" t="s">
        <v>171</v>
      </c>
      <c r="D30" s="189" t="s">
        <v>512</v>
      </c>
      <c r="E30" s="187" t="s">
        <v>482</v>
      </c>
      <c r="F30" s="187" t="s">
        <v>429</v>
      </c>
      <c r="G30" s="189" t="s">
        <v>513</v>
      </c>
      <c r="H30" s="188" t="str">
        <f>IF(AND(ISBLANK('C2'!V20),$I$30&lt;&gt;"Z"),"",'C2'!V20)</f>
        <v/>
      </c>
      <c r="I30" s="188" t="str">
        <f>IF(ISBLANK('C2'!W20),"",'C2'!W20)</f>
        <v/>
      </c>
      <c r="J30" s="81" t="s">
        <v>482</v>
      </c>
      <c r="K30" s="188" t="str">
        <f>IF(AND(ISBLANK('C3'!V25),$L$30&lt;&gt;"Z"),"",'C3'!V25)</f>
        <v/>
      </c>
      <c r="L30" s="188" t="str">
        <f>IF(ISBLANK('C3'!W25),"",'C3'!W25)</f>
        <v/>
      </c>
      <c r="M30" s="78" t="str">
        <f t="shared" si="0"/>
        <v>OK</v>
      </c>
      <c r="N30" s="79"/>
    </row>
    <row r="31" spans="1:14">
      <c r="A31" s="80" t="s">
        <v>2585</v>
      </c>
      <c r="B31" s="186" t="s">
        <v>2624</v>
      </c>
      <c r="C31" s="187" t="s">
        <v>171</v>
      </c>
      <c r="D31" s="189" t="s">
        <v>2625</v>
      </c>
      <c r="E31" s="187" t="s">
        <v>482</v>
      </c>
      <c r="F31" s="187" t="s">
        <v>429</v>
      </c>
      <c r="G31" s="189" t="s">
        <v>515</v>
      </c>
      <c r="H31" s="188" t="str">
        <f>IF(AND(ISBLANK('C2'!AQ20),$I$31&lt;&gt;"Z"),"",'C2'!AQ20)</f>
        <v/>
      </c>
      <c r="I31" s="188" t="str">
        <f>IF(ISBLANK('C2'!AR20),"",'C2'!AR20)</f>
        <v/>
      </c>
      <c r="J31" s="81" t="s">
        <v>482</v>
      </c>
      <c r="K31" s="188" t="str">
        <f>IF(AND(ISBLANK('C3'!AH25),$L$31&lt;&gt;"Z"),"",'C3'!AH25)</f>
        <v/>
      </c>
      <c r="L31" s="188" t="str">
        <f>IF(ISBLANK('C3'!AI25),"",'C3'!AI25)</f>
        <v/>
      </c>
      <c r="M31" s="78" t="str">
        <f t="shared" si="0"/>
        <v>OK</v>
      </c>
      <c r="N31" s="79"/>
    </row>
    <row r="32" spans="1:14">
      <c r="A32" s="80" t="s">
        <v>2585</v>
      </c>
      <c r="B32" s="186" t="s">
        <v>2626</v>
      </c>
      <c r="C32" s="187" t="s">
        <v>171</v>
      </c>
      <c r="D32" s="189" t="s">
        <v>2625</v>
      </c>
      <c r="E32" s="187" t="s">
        <v>482</v>
      </c>
      <c r="F32" s="187" t="s">
        <v>205</v>
      </c>
      <c r="G32" s="189" t="s">
        <v>516</v>
      </c>
      <c r="H32" s="188" t="str">
        <f>IF(AND(ISBLANK('C2'!AQ20),$I$32&lt;&gt;"Z"),"",'C2'!AQ20)</f>
        <v/>
      </c>
      <c r="I32" s="188" t="str">
        <f>IF(ISBLANK('C2'!AR20),"",'C2'!AR20)</f>
        <v/>
      </c>
      <c r="J32" s="81" t="s">
        <v>482</v>
      </c>
      <c r="K32" s="188" t="str">
        <f>IF(AND(ISBLANK('C5'!V42),$L$32&lt;&gt;"Z"),"",'C5'!V42)</f>
        <v/>
      </c>
      <c r="L32" s="188" t="str">
        <f>IF(ISBLANK('C5'!W42),"",'C5'!W42)</f>
        <v/>
      </c>
      <c r="M32" s="78" t="str">
        <f t="shared" si="0"/>
        <v>OK</v>
      </c>
      <c r="N32" s="79"/>
    </row>
    <row r="33" spans="1:14">
      <c r="A33" s="80" t="s">
        <v>2585</v>
      </c>
      <c r="B33" s="186" t="s">
        <v>2627</v>
      </c>
      <c r="C33" s="187" t="s">
        <v>171</v>
      </c>
      <c r="D33" s="189" t="s">
        <v>528</v>
      </c>
      <c r="E33" s="187" t="s">
        <v>482</v>
      </c>
      <c r="F33" s="187" t="s">
        <v>429</v>
      </c>
      <c r="G33" s="189" t="s">
        <v>185</v>
      </c>
      <c r="H33" s="188" t="str">
        <f>IF(AND(ISBLANK('C2'!AB20),$I$33&lt;&gt;"Z"),"",'C2'!AB20)</f>
        <v/>
      </c>
      <c r="I33" s="188" t="str">
        <f>IF(ISBLANK('C2'!AC20),"",'C2'!AC20)</f>
        <v/>
      </c>
      <c r="J33" s="81" t="s">
        <v>482</v>
      </c>
      <c r="K33" s="188" t="str">
        <f>IF(AND(ISBLANK('C3'!Y25),$L$33&lt;&gt;"Z"),"",'C3'!Y25)</f>
        <v/>
      </c>
      <c r="L33" s="188" t="str">
        <f>IF(ISBLANK('C3'!Z25),"",'C3'!Z25)</f>
        <v/>
      </c>
      <c r="M33" s="78" t="str">
        <f t="shared" si="0"/>
        <v>OK</v>
      </c>
      <c r="N33" s="79"/>
    </row>
    <row r="34" spans="1:14">
      <c r="A34" s="80" t="s">
        <v>2585</v>
      </c>
      <c r="B34" s="186" t="s">
        <v>2628</v>
      </c>
      <c r="C34" s="187" t="s">
        <v>171</v>
      </c>
      <c r="D34" s="189" t="s">
        <v>544</v>
      </c>
      <c r="E34" s="187" t="s">
        <v>482</v>
      </c>
      <c r="F34" s="187" t="s">
        <v>429</v>
      </c>
      <c r="G34" s="189" t="s">
        <v>518</v>
      </c>
      <c r="H34" s="188" t="str">
        <f>IF(AND(ISBLANK('C2'!AH20),$I$34&lt;&gt;"Z"),"",'C2'!AH20)</f>
        <v/>
      </c>
      <c r="I34" s="188" t="str">
        <f>IF(ISBLANK('C2'!AI20),"",'C2'!AI20)</f>
        <v/>
      </c>
      <c r="J34" s="81" t="s">
        <v>482</v>
      </c>
      <c r="K34" s="188" t="str">
        <f>IF(AND(ISBLANK('C3'!AB25),$L$34&lt;&gt;"Z"),"",'C3'!AB25)</f>
        <v/>
      </c>
      <c r="L34" s="188" t="str">
        <f>IF(ISBLANK('C3'!AC25),"",'C3'!AC25)</f>
        <v/>
      </c>
      <c r="M34" s="78" t="str">
        <f t="shared" si="0"/>
        <v>OK</v>
      </c>
      <c r="N34" s="79"/>
    </row>
    <row r="35" spans="1:14">
      <c r="A35" s="80" t="s">
        <v>2585</v>
      </c>
      <c r="B35" s="186" t="s">
        <v>2629</v>
      </c>
      <c r="C35" s="187" t="s">
        <v>171</v>
      </c>
      <c r="D35" s="189" t="s">
        <v>514</v>
      </c>
      <c r="E35" s="187" t="s">
        <v>482</v>
      </c>
      <c r="F35" s="187" t="s">
        <v>429</v>
      </c>
      <c r="G35" s="189" t="s">
        <v>520</v>
      </c>
      <c r="H35" s="188" t="str">
        <f>IF(AND(ISBLANK('C2'!AN20),$I$35&lt;&gt;"Z"),"",'C2'!AN20)</f>
        <v/>
      </c>
      <c r="I35" s="188" t="str">
        <f>IF(ISBLANK('C2'!AO20),"",'C2'!AO20)</f>
        <v/>
      </c>
      <c r="J35" s="81" t="s">
        <v>482</v>
      </c>
      <c r="K35" s="188" t="str">
        <f>IF(AND(ISBLANK('C3'!AE25),$L$35&lt;&gt;"Z"),"",'C3'!AE25)</f>
        <v/>
      </c>
      <c r="L35" s="188" t="str">
        <f>IF(ISBLANK('C3'!AF25),"",'C3'!AF25)</f>
        <v/>
      </c>
      <c r="M35" s="78" t="str">
        <f t="shared" si="0"/>
        <v>OK</v>
      </c>
      <c r="N35" s="79"/>
    </row>
    <row r="36" spans="1:14" ht="23.25" hidden="1">
      <c r="A36" s="80" t="s">
        <v>2782</v>
      </c>
      <c r="B36" s="186" t="s">
        <v>2630</v>
      </c>
      <c r="C36" s="187" t="s">
        <v>171</v>
      </c>
      <c r="D36" s="189" t="s">
        <v>176</v>
      </c>
      <c r="E36" s="187" t="s">
        <v>483</v>
      </c>
      <c r="F36" s="187" t="s">
        <v>171</v>
      </c>
      <c r="G36" s="189" t="s">
        <v>562</v>
      </c>
      <c r="H36" s="188" t="str">
        <f>IF(AND(ISBLANK('C2'!Y16),$I$36&lt;&gt;"Z"),"",'C2'!Y16)</f>
        <v/>
      </c>
      <c r="I36" s="188" t="str">
        <f>IF(ISBLANK('C2'!Z16),"",'C2'!Z16)</f>
        <v/>
      </c>
      <c r="J36" s="81" t="s">
        <v>483</v>
      </c>
      <c r="K36" s="188" t="str">
        <f>IF(AND(ISBLANK('C2'!V16),$L$36&lt;&gt;"Z"),"",'C2'!V16)</f>
        <v/>
      </c>
      <c r="L36" s="188" t="str">
        <f>IF(ISBLANK('C2'!W16),"",'C2'!W16)</f>
        <v/>
      </c>
      <c r="M36" s="78" t="str">
        <f t="shared" ref="M36:M39" si="1">IF(OR(AND(I36="M",AND(L36&lt;&gt;"M",L36&lt;&gt;"X")),AND(I36="X",AND(L36&lt;&gt;"M",L36&lt;&gt;"X",L36&lt;&gt;"W",NOT(AND(AND(ISNUMBER(K36),K36&gt;0),L36="")))),AND(H36=0,ISNUMBER(H36),I36="",L36="Z"),AND(K36="",L36="",AND(OR(ISNUMBER(H36),I36="Z"),OR(AND(H36=0,I36=""),H36=0,H36=""))),AND(OR(L36="",L36="Z"),OR(AND(I36="",H36&lt;&gt;""),I36="W"),OR(NOT(ISNUMBER(K36)),AND(ISNUMBER(H36),K36&lt;H36))),AND(OR(I36="",I36="W"),OR(L36="",L36="W"),AND(ISNUMBER(H36),K36&lt;H36))),"Check","OK")</f>
        <v>OK</v>
      </c>
      <c r="N36" s="79"/>
    </row>
    <row r="37" spans="1:14" ht="23.25" hidden="1">
      <c r="A37" s="80" t="s">
        <v>2782</v>
      </c>
      <c r="B37" s="186" t="s">
        <v>2631</v>
      </c>
      <c r="C37" s="187" t="s">
        <v>171</v>
      </c>
      <c r="D37" s="189" t="s">
        <v>179</v>
      </c>
      <c r="E37" s="187" t="s">
        <v>483</v>
      </c>
      <c r="F37" s="187" t="s">
        <v>171</v>
      </c>
      <c r="G37" s="189" t="s">
        <v>584</v>
      </c>
      <c r="H37" s="188" t="str">
        <f>IF(AND(ISBLANK('C2'!Y19),$I$37&lt;&gt;"Z"),"",'C2'!Y19)</f>
        <v/>
      </c>
      <c r="I37" s="188" t="str">
        <f>IF(ISBLANK('C2'!Z19),"",'C2'!Z19)</f>
        <v/>
      </c>
      <c r="J37" s="81" t="s">
        <v>483</v>
      </c>
      <c r="K37" s="188" t="str">
        <f>IF(AND(ISBLANK('C2'!V19),$L$37&lt;&gt;"Z"),"",'C2'!V19)</f>
        <v/>
      </c>
      <c r="L37" s="188" t="str">
        <f>IF(ISBLANK('C2'!W19),"",'C2'!W19)</f>
        <v/>
      </c>
      <c r="M37" s="78" t="str">
        <f t="shared" si="1"/>
        <v>OK</v>
      </c>
      <c r="N37" s="79"/>
    </row>
    <row r="38" spans="1:14" ht="23.25" hidden="1">
      <c r="A38" s="80" t="s">
        <v>2782</v>
      </c>
      <c r="B38" s="186" t="s">
        <v>2632</v>
      </c>
      <c r="C38" s="187" t="s">
        <v>171</v>
      </c>
      <c r="D38" s="189" t="s">
        <v>182</v>
      </c>
      <c r="E38" s="187" t="s">
        <v>483</v>
      </c>
      <c r="F38" s="187" t="s">
        <v>171</v>
      </c>
      <c r="G38" s="189" t="s">
        <v>490</v>
      </c>
      <c r="H38" s="188" t="str">
        <f>IF(AND(ISBLANK('C2'!Y22),$I$38&lt;&gt;"Z"),"",'C2'!Y22)</f>
        <v/>
      </c>
      <c r="I38" s="188" t="str">
        <f>IF(ISBLANK('C2'!Z22),"",'C2'!Z22)</f>
        <v/>
      </c>
      <c r="J38" s="81" t="s">
        <v>483</v>
      </c>
      <c r="K38" s="188" t="str">
        <f>IF(AND(ISBLANK('C2'!V22),$L$38&lt;&gt;"Z"),"",'C2'!V22)</f>
        <v/>
      </c>
      <c r="L38" s="188" t="str">
        <f>IF(ISBLANK('C2'!W22),"",'C2'!W22)</f>
        <v/>
      </c>
      <c r="M38" s="78" t="str">
        <f t="shared" si="1"/>
        <v>OK</v>
      </c>
      <c r="N38" s="79"/>
    </row>
    <row r="39" spans="1:14" ht="23.25" hidden="1">
      <c r="A39" s="80" t="s">
        <v>2782</v>
      </c>
      <c r="B39" s="186" t="s">
        <v>2633</v>
      </c>
      <c r="C39" s="187" t="s">
        <v>171</v>
      </c>
      <c r="D39" s="189" t="s">
        <v>183</v>
      </c>
      <c r="E39" s="187" t="s">
        <v>483</v>
      </c>
      <c r="F39" s="187" t="s">
        <v>171</v>
      </c>
      <c r="G39" s="189" t="s">
        <v>550</v>
      </c>
      <c r="H39" s="188" t="str">
        <f>IF(AND(ISBLANK('C2'!Y23),$I$39&lt;&gt;"Z"),"",'C2'!Y23)</f>
        <v/>
      </c>
      <c r="I39" s="188" t="str">
        <f>IF(ISBLANK('C2'!Z23),"",'C2'!Z23)</f>
        <v/>
      </c>
      <c r="J39" s="81" t="s">
        <v>483</v>
      </c>
      <c r="K39" s="188" t="str">
        <f>IF(AND(ISBLANK('C2'!V23),$L$39&lt;&gt;"Z"),"",'C2'!V23)</f>
        <v/>
      </c>
      <c r="L39" s="188" t="str">
        <f>IF(ISBLANK('C2'!W23),"",'C2'!W23)</f>
        <v/>
      </c>
      <c r="M39" s="78" t="str">
        <f t="shared" si="1"/>
        <v>OK</v>
      </c>
      <c r="N39" s="79"/>
    </row>
    <row r="40" spans="1:14" ht="23.25" hidden="1">
      <c r="A40" s="80" t="s">
        <v>2783</v>
      </c>
      <c r="B40" s="186" t="s">
        <v>2634</v>
      </c>
      <c r="C40" s="187" t="s">
        <v>171</v>
      </c>
      <c r="D40" s="189" t="s">
        <v>533</v>
      </c>
      <c r="E40" s="187" t="s">
        <v>483</v>
      </c>
      <c r="F40" s="187" t="s">
        <v>171</v>
      </c>
      <c r="G40" s="189" t="s">
        <v>521</v>
      </c>
      <c r="H40" s="188" t="str">
        <f>IF(AND(ISBLANK('C2'!AE14),$I$40&lt;&gt;"Z"),"",'C2'!AE14)</f>
        <v/>
      </c>
      <c r="I40" s="188" t="str">
        <f>IF(ISBLANK('C2'!AF14),"",'C2'!AF14)</f>
        <v/>
      </c>
      <c r="J40" s="81" t="s">
        <v>483</v>
      </c>
      <c r="K40" s="188" t="str">
        <f>IF(AND(ISBLANK('C2'!AB14),$L$40&lt;&gt;"Z"),"",'C2'!AB14)</f>
        <v/>
      </c>
      <c r="L40" s="188" t="str">
        <f>IF(ISBLANK('C2'!AC14),"",'C2'!AC14)</f>
        <v/>
      </c>
      <c r="M40" s="78" t="str">
        <f>IF(OR(AND(I40="M",AND(L40&lt;&gt;"M",L40&lt;&gt;"X")),AND(I40="X",AND(L40&lt;&gt;"M",L40&lt;&gt;"X",L40&lt;&gt;"W",NOT(AND(AND(ISNUMBER(K40),K40&gt;0),L40="")))),AND(H40=0,ISNUMBER(H40),I40="",L40="Z"),AND(K40="",L40="",AND(OR(ISNUMBER(H40),I40="Z"),OR(AND(H40=0,I40=""),H40=0,H40=""))),AND(OR(L40="",L40="Z"),OR(AND(I40="",H40&lt;&gt;""),I40="W"),OR(NOT(ISNUMBER(K40)),AND(ISNUMBER(H40),K40&lt;H40))),AND(OR(I40="",I40="W"),OR(L40="",L40="W"),AND(ISNUMBER(H40),K40&lt;H40))),"Check","OK")</f>
        <v>OK</v>
      </c>
      <c r="N40" s="79"/>
    </row>
    <row r="41" spans="1:14" ht="23.25" hidden="1">
      <c r="A41" s="80" t="s">
        <v>2783</v>
      </c>
      <c r="B41" s="186" t="s">
        <v>2635</v>
      </c>
      <c r="C41" s="187" t="s">
        <v>171</v>
      </c>
      <c r="D41" s="189" t="s">
        <v>535</v>
      </c>
      <c r="E41" s="187" t="s">
        <v>483</v>
      </c>
      <c r="F41" s="187" t="s">
        <v>171</v>
      </c>
      <c r="G41" s="189" t="s">
        <v>523</v>
      </c>
      <c r="H41" s="188" t="str">
        <f>IF(AND(ISBLANK('C2'!AE15),$I$41&lt;&gt;"Z"),"",'C2'!AE15)</f>
        <v/>
      </c>
      <c r="I41" s="188" t="str">
        <f>IF(ISBLANK('C2'!AF15),"",'C2'!AF15)</f>
        <v/>
      </c>
      <c r="J41" s="81" t="s">
        <v>483</v>
      </c>
      <c r="K41" s="188" t="str">
        <f>IF(AND(ISBLANK('C2'!AB15),$L$41&lt;&gt;"Z"),"",'C2'!AB15)</f>
        <v/>
      </c>
      <c r="L41" s="188" t="str">
        <f>IF(ISBLANK('C2'!AC15),"",'C2'!AC15)</f>
        <v/>
      </c>
      <c r="M41" s="78" t="str">
        <f t="shared" ref="M41:M107" si="2">IF(OR(AND(I41="M",AND(L41&lt;&gt;"M",L41&lt;&gt;"X")),AND(I41="X",AND(L41&lt;&gt;"M",L41&lt;&gt;"X",L41&lt;&gt;"W",NOT(AND(AND(ISNUMBER(K41),K41&gt;0),L41="")))),AND(H41=0,ISNUMBER(H41),I41="",L41="Z"),AND(K41="",L41="",AND(OR(ISNUMBER(H41),I41="Z"),OR(AND(H41=0,I41=""),H41=0,H41=""))),AND(OR(L41="",L41="Z"),OR(AND(I41="",H41&lt;&gt;""),I41="W"),OR(NOT(ISNUMBER(K41)),AND(ISNUMBER(H41),K41&lt;H41))),AND(OR(I41="",I41="W"),OR(L41="",L41="W"),AND(ISNUMBER(H41),K41&lt;H41))),"Check","OK")</f>
        <v>OK</v>
      </c>
      <c r="N41" s="79"/>
    </row>
    <row r="42" spans="1:14" ht="23.25" hidden="1">
      <c r="A42" s="80" t="s">
        <v>2783</v>
      </c>
      <c r="B42" s="186" t="s">
        <v>2636</v>
      </c>
      <c r="C42" s="187" t="s">
        <v>171</v>
      </c>
      <c r="D42" s="189" t="s">
        <v>537</v>
      </c>
      <c r="E42" s="187" t="s">
        <v>483</v>
      </c>
      <c r="F42" s="187" t="s">
        <v>171</v>
      </c>
      <c r="G42" s="189" t="s">
        <v>524</v>
      </c>
      <c r="H42" s="188" t="str">
        <f>IF(AND(ISBLANK('C2'!AE16),$I$42&lt;&gt;"Z"),"",'C2'!AE16)</f>
        <v/>
      </c>
      <c r="I42" s="188" t="str">
        <f>IF(ISBLANK('C2'!AF16),"",'C2'!AF16)</f>
        <v/>
      </c>
      <c r="J42" s="81" t="s">
        <v>483</v>
      </c>
      <c r="K42" s="188" t="str">
        <f>IF(AND(ISBLANK('C2'!AB16),$L$42&lt;&gt;"Z"),"",'C2'!AB16)</f>
        <v/>
      </c>
      <c r="L42" s="188" t="str">
        <f>IF(ISBLANK('C2'!AC16),"",'C2'!AC16)</f>
        <v/>
      </c>
      <c r="M42" s="78" t="str">
        <f t="shared" si="2"/>
        <v>OK</v>
      </c>
      <c r="N42" s="79"/>
    </row>
    <row r="43" spans="1:14" ht="23.25" hidden="1">
      <c r="A43" s="80" t="s">
        <v>2783</v>
      </c>
      <c r="B43" s="186" t="s">
        <v>2637</v>
      </c>
      <c r="C43" s="187" t="s">
        <v>171</v>
      </c>
      <c r="D43" s="189" t="s">
        <v>539</v>
      </c>
      <c r="E43" s="187" t="s">
        <v>483</v>
      </c>
      <c r="F43" s="187" t="s">
        <v>171</v>
      </c>
      <c r="G43" s="189" t="s">
        <v>525</v>
      </c>
      <c r="H43" s="188" t="str">
        <f>IF(AND(ISBLANK('C2'!AE17),$I$43&lt;&gt;"Z"),"",'C2'!AE17)</f>
        <v/>
      </c>
      <c r="I43" s="188" t="str">
        <f>IF(ISBLANK('C2'!AF17),"",'C2'!AF17)</f>
        <v/>
      </c>
      <c r="J43" s="81" t="s">
        <v>483</v>
      </c>
      <c r="K43" s="188" t="str">
        <f>IF(AND(ISBLANK('C2'!AB17),$L$43&lt;&gt;"Z"),"",'C2'!AB17)</f>
        <v/>
      </c>
      <c r="L43" s="188" t="str">
        <f>IF(ISBLANK('C2'!AC17),"",'C2'!AC17)</f>
        <v/>
      </c>
      <c r="M43" s="78" t="str">
        <f t="shared" si="2"/>
        <v>OK</v>
      </c>
      <c r="N43" s="79"/>
    </row>
    <row r="44" spans="1:14" ht="23.25" hidden="1">
      <c r="A44" s="80" t="s">
        <v>2783</v>
      </c>
      <c r="B44" s="186" t="s">
        <v>2638</v>
      </c>
      <c r="C44" s="187" t="s">
        <v>171</v>
      </c>
      <c r="D44" s="189" t="s">
        <v>541</v>
      </c>
      <c r="E44" s="187" t="s">
        <v>483</v>
      </c>
      <c r="F44" s="187" t="s">
        <v>171</v>
      </c>
      <c r="G44" s="189" t="s">
        <v>526</v>
      </c>
      <c r="H44" s="188" t="str">
        <f>IF(AND(ISBLANK('C2'!AE18),$I$44&lt;&gt;"Z"),"",'C2'!AE18)</f>
        <v/>
      </c>
      <c r="I44" s="188" t="str">
        <f>IF(ISBLANK('C2'!AF18),"",'C2'!AF18)</f>
        <v/>
      </c>
      <c r="J44" s="81" t="s">
        <v>483</v>
      </c>
      <c r="K44" s="188" t="str">
        <f>IF(AND(ISBLANK('C2'!AB18),$L$44&lt;&gt;"Z"),"",'C2'!AB18)</f>
        <v/>
      </c>
      <c r="L44" s="188" t="str">
        <f>IF(ISBLANK('C2'!AC18),"",'C2'!AC18)</f>
        <v/>
      </c>
      <c r="M44" s="78" t="str">
        <f t="shared" si="2"/>
        <v>OK</v>
      </c>
      <c r="N44" s="79"/>
    </row>
    <row r="45" spans="1:14" ht="23.25" hidden="1">
      <c r="A45" s="80" t="s">
        <v>2783</v>
      </c>
      <c r="B45" s="186" t="s">
        <v>2639</v>
      </c>
      <c r="C45" s="187" t="s">
        <v>171</v>
      </c>
      <c r="D45" s="189" t="s">
        <v>543</v>
      </c>
      <c r="E45" s="187" t="s">
        <v>483</v>
      </c>
      <c r="F45" s="187" t="s">
        <v>171</v>
      </c>
      <c r="G45" s="189" t="s">
        <v>527</v>
      </c>
      <c r="H45" s="188" t="str">
        <f>IF(AND(ISBLANK('C2'!AE19),$I$45&lt;&gt;"Z"),"",'C2'!AE19)</f>
        <v/>
      </c>
      <c r="I45" s="188" t="str">
        <f>IF(ISBLANK('C2'!AF19),"",'C2'!AF19)</f>
        <v/>
      </c>
      <c r="J45" s="81" t="s">
        <v>483</v>
      </c>
      <c r="K45" s="188" t="str">
        <f>IF(AND(ISBLANK('C2'!AB19),$L$45&lt;&gt;"Z"),"",'C2'!AB19)</f>
        <v/>
      </c>
      <c r="L45" s="188" t="str">
        <f>IF(ISBLANK('C2'!AC19),"",'C2'!AC19)</f>
        <v/>
      </c>
      <c r="M45" s="78" t="str">
        <f t="shared" si="2"/>
        <v>OK</v>
      </c>
      <c r="N45" s="79"/>
    </row>
    <row r="46" spans="1:14" ht="23.25" hidden="1">
      <c r="A46" s="80" t="s">
        <v>2783</v>
      </c>
      <c r="B46" s="186" t="s">
        <v>2640</v>
      </c>
      <c r="C46" s="187" t="s">
        <v>171</v>
      </c>
      <c r="D46" s="189" t="s">
        <v>517</v>
      </c>
      <c r="E46" s="187" t="s">
        <v>483</v>
      </c>
      <c r="F46" s="187" t="s">
        <v>171</v>
      </c>
      <c r="G46" s="189" t="s">
        <v>528</v>
      </c>
      <c r="H46" s="188" t="str">
        <f>IF(AND(ISBLANK('C2'!AE20),$I$46&lt;&gt;"Z"),"",'C2'!AE20)</f>
        <v/>
      </c>
      <c r="I46" s="188" t="str">
        <f>IF(ISBLANK('C2'!AF20),"",'C2'!AF20)</f>
        <v/>
      </c>
      <c r="J46" s="81" t="s">
        <v>483</v>
      </c>
      <c r="K46" s="188" t="str">
        <f>IF(AND(ISBLANK('C2'!AB20),$L$46&lt;&gt;"Z"),"",'C2'!AB20)</f>
        <v/>
      </c>
      <c r="L46" s="188" t="str">
        <f>IF(ISBLANK('C2'!AC20),"",'C2'!AC20)</f>
        <v/>
      </c>
      <c r="M46" s="78" t="str">
        <f t="shared" si="2"/>
        <v>OK</v>
      </c>
      <c r="N46" s="79"/>
    </row>
    <row r="47" spans="1:14" ht="23.25" hidden="1">
      <c r="A47" s="80" t="s">
        <v>2783</v>
      </c>
      <c r="B47" s="186" t="s">
        <v>2641</v>
      </c>
      <c r="C47" s="187" t="s">
        <v>171</v>
      </c>
      <c r="D47" s="189" t="s">
        <v>507</v>
      </c>
      <c r="E47" s="187" t="s">
        <v>483</v>
      </c>
      <c r="F47" s="187" t="s">
        <v>171</v>
      </c>
      <c r="G47" s="189" t="s">
        <v>529</v>
      </c>
      <c r="H47" s="188" t="str">
        <f>IF(AND(ISBLANK('C2'!AE21),$I$47&lt;&gt;"Z"),"",'C2'!AE21)</f>
        <v/>
      </c>
      <c r="I47" s="188" t="str">
        <f>IF(ISBLANK('C2'!AF21),"",'C2'!AF21)</f>
        <v/>
      </c>
      <c r="J47" s="81" t="s">
        <v>483</v>
      </c>
      <c r="K47" s="188" t="str">
        <f>IF(AND(ISBLANK('C2'!AB21),$L$47&lt;&gt;"Z"),"",'C2'!AB21)</f>
        <v/>
      </c>
      <c r="L47" s="188" t="str">
        <f>IF(ISBLANK('C2'!AC21),"",'C2'!AC21)</f>
        <v/>
      </c>
      <c r="M47" s="78" t="str">
        <f t="shared" si="2"/>
        <v>OK</v>
      </c>
      <c r="N47" s="79"/>
    </row>
    <row r="48" spans="1:14" ht="23.25" hidden="1">
      <c r="A48" s="80" t="s">
        <v>2783</v>
      </c>
      <c r="B48" s="186" t="s">
        <v>2642</v>
      </c>
      <c r="C48" s="187" t="s">
        <v>171</v>
      </c>
      <c r="D48" s="189" t="s">
        <v>496</v>
      </c>
      <c r="E48" s="187" t="s">
        <v>483</v>
      </c>
      <c r="F48" s="187" t="s">
        <v>171</v>
      </c>
      <c r="G48" s="189" t="s">
        <v>530</v>
      </c>
      <c r="H48" s="188" t="str">
        <f>IF(AND(ISBLANK('C2'!AE22),$I$48&lt;&gt;"Z"),"",'C2'!AE22)</f>
        <v/>
      </c>
      <c r="I48" s="188" t="str">
        <f>IF(ISBLANK('C2'!AF22),"",'C2'!AF22)</f>
        <v/>
      </c>
      <c r="J48" s="81" t="s">
        <v>483</v>
      </c>
      <c r="K48" s="188" t="str">
        <f>IF(AND(ISBLANK('C2'!AB22),$L$48&lt;&gt;"Z"),"",'C2'!AB22)</f>
        <v/>
      </c>
      <c r="L48" s="188" t="str">
        <f>IF(ISBLANK('C2'!AC22),"",'C2'!AC22)</f>
        <v/>
      </c>
      <c r="M48" s="78" t="str">
        <f t="shared" si="2"/>
        <v>OK</v>
      </c>
      <c r="N48" s="79"/>
    </row>
    <row r="49" spans="1:14" ht="23.25" hidden="1">
      <c r="A49" s="80" t="s">
        <v>2783</v>
      </c>
      <c r="B49" s="186" t="s">
        <v>2643</v>
      </c>
      <c r="C49" s="187" t="s">
        <v>171</v>
      </c>
      <c r="D49" s="189" t="s">
        <v>548</v>
      </c>
      <c r="E49" s="187" t="s">
        <v>483</v>
      </c>
      <c r="F49" s="187" t="s">
        <v>171</v>
      </c>
      <c r="G49" s="189" t="s">
        <v>531</v>
      </c>
      <c r="H49" s="188" t="str">
        <f>IF(AND(ISBLANK('C2'!AE23),$I$49&lt;&gt;"Z"),"",'C2'!AE23)</f>
        <v/>
      </c>
      <c r="I49" s="188" t="str">
        <f>IF(ISBLANK('C2'!AF23),"",'C2'!AF23)</f>
        <v/>
      </c>
      <c r="J49" s="81" t="s">
        <v>483</v>
      </c>
      <c r="K49" s="188" t="str">
        <f>IF(AND(ISBLANK('C2'!AB23),$L$49&lt;&gt;"Z"),"",'C2'!AB23)</f>
        <v/>
      </c>
      <c r="L49" s="188" t="str">
        <f>IF(ISBLANK('C2'!AC23),"",'C2'!AC23)</f>
        <v/>
      </c>
      <c r="M49" s="78" t="str">
        <f t="shared" si="2"/>
        <v>OK</v>
      </c>
      <c r="N49" s="79"/>
    </row>
    <row r="50" spans="1:14" ht="23.25" hidden="1">
      <c r="A50" s="80" t="s">
        <v>2783</v>
      </c>
      <c r="B50" s="186" t="s">
        <v>2644</v>
      </c>
      <c r="C50" s="187" t="s">
        <v>171</v>
      </c>
      <c r="D50" s="189" t="s">
        <v>564</v>
      </c>
      <c r="E50" s="187" t="s">
        <v>483</v>
      </c>
      <c r="F50" s="187" t="s">
        <v>171</v>
      </c>
      <c r="G50" s="189" t="s">
        <v>532</v>
      </c>
      <c r="H50" s="188" t="str">
        <f>IF(AND(ISBLANK('C2'!AK14),$I$50&lt;&gt;"Z"),"",'C2'!AK14)</f>
        <v/>
      </c>
      <c r="I50" s="188" t="str">
        <f>IF(ISBLANK('C2'!AL14),"",'C2'!AL14)</f>
        <v/>
      </c>
      <c r="J50" s="81" t="s">
        <v>483</v>
      </c>
      <c r="K50" s="188" t="str">
        <f>IF(AND(ISBLANK('C2'!AH14),$L$50&lt;&gt;"Z"),"",'C2'!AH14)</f>
        <v/>
      </c>
      <c r="L50" s="188" t="str">
        <f>IF(ISBLANK('C2'!AI14),"",'C2'!AI14)</f>
        <v/>
      </c>
      <c r="M50" s="78" t="str">
        <f t="shared" si="2"/>
        <v>OK</v>
      </c>
      <c r="N50" s="79"/>
    </row>
    <row r="51" spans="1:14" ht="23.25" hidden="1">
      <c r="A51" s="80" t="s">
        <v>2783</v>
      </c>
      <c r="B51" s="186" t="s">
        <v>2645</v>
      </c>
      <c r="C51" s="187" t="s">
        <v>171</v>
      </c>
      <c r="D51" s="189" t="s">
        <v>566</v>
      </c>
      <c r="E51" s="187" t="s">
        <v>483</v>
      </c>
      <c r="F51" s="187" t="s">
        <v>171</v>
      </c>
      <c r="G51" s="189" t="s">
        <v>534</v>
      </c>
      <c r="H51" s="188" t="str">
        <f>IF(AND(ISBLANK('C2'!AK15),$I$51&lt;&gt;"Z"),"",'C2'!AK15)</f>
        <v/>
      </c>
      <c r="I51" s="188" t="str">
        <f>IF(ISBLANK('C2'!AL15),"",'C2'!AL15)</f>
        <v/>
      </c>
      <c r="J51" s="81" t="s">
        <v>483</v>
      </c>
      <c r="K51" s="188" t="str">
        <f>IF(AND(ISBLANK('C2'!AH15),$L$51&lt;&gt;"Z"),"",'C2'!AH15)</f>
        <v/>
      </c>
      <c r="L51" s="188" t="str">
        <f>IF(ISBLANK('C2'!AI15),"",'C2'!AI15)</f>
        <v/>
      </c>
      <c r="M51" s="78" t="str">
        <f t="shared" si="2"/>
        <v>OK</v>
      </c>
      <c r="N51" s="79"/>
    </row>
    <row r="52" spans="1:14" ht="23.25" hidden="1">
      <c r="A52" s="80" t="s">
        <v>2783</v>
      </c>
      <c r="B52" s="186" t="s">
        <v>2646</v>
      </c>
      <c r="C52" s="187" t="s">
        <v>171</v>
      </c>
      <c r="D52" s="189" t="s">
        <v>568</v>
      </c>
      <c r="E52" s="187" t="s">
        <v>483</v>
      </c>
      <c r="F52" s="187" t="s">
        <v>171</v>
      </c>
      <c r="G52" s="189" t="s">
        <v>536</v>
      </c>
      <c r="H52" s="188" t="str">
        <f>IF(AND(ISBLANK('C2'!AK16),$I$52&lt;&gt;"Z"),"",'C2'!AK16)</f>
        <v/>
      </c>
      <c r="I52" s="188" t="str">
        <f>IF(ISBLANK('C2'!AL16),"",'C2'!AL16)</f>
        <v/>
      </c>
      <c r="J52" s="81" t="s">
        <v>483</v>
      </c>
      <c r="K52" s="188" t="str">
        <f>IF(AND(ISBLANK('C2'!AH16),$L$52&lt;&gt;"Z"),"",'C2'!AH16)</f>
        <v/>
      </c>
      <c r="L52" s="188" t="str">
        <f>IF(ISBLANK('C2'!AI16),"",'C2'!AI16)</f>
        <v/>
      </c>
      <c r="M52" s="78" t="str">
        <f t="shared" si="2"/>
        <v>OK</v>
      </c>
      <c r="N52" s="79"/>
    </row>
    <row r="53" spans="1:14" ht="23.25" hidden="1">
      <c r="A53" s="80" t="s">
        <v>2783</v>
      </c>
      <c r="B53" s="186" t="s">
        <v>2647</v>
      </c>
      <c r="C53" s="187" t="s">
        <v>171</v>
      </c>
      <c r="D53" s="189" t="s">
        <v>964</v>
      </c>
      <c r="E53" s="187" t="s">
        <v>483</v>
      </c>
      <c r="F53" s="187" t="s">
        <v>171</v>
      </c>
      <c r="G53" s="189" t="s">
        <v>538</v>
      </c>
      <c r="H53" s="188" t="str">
        <f>IF(AND(ISBLANK('C2'!AK17),$I$53&lt;&gt;"Z"),"",'C2'!AK17)</f>
        <v/>
      </c>
      <c r="I53" s="188" t="str">
        <f>IF(ISBLANK('C2'!AL17),"",'C2'!AL17)</f>
        <v/>
      </c>
      <c r="J53" s="81" t="s">
        <v>483</v>
      </c>
      <c r="K53" s="188" t="str">
        <f>IF(AND(ISBLANK('C2'!AH17),$L$53&lt;&gt;"Z"),"",'C2'!AH17)</f>
        <v/>
      </c>
      <c r="L53" s="188" t="str">
        <f>IF(ISBLANK('C2'!AI17),"",'C2'!AI17)</f>
        <v/>
      </c>
      <c r="M53" s="78" t="str">
        <f t="shared" si="2"/>
        <v>OK</v>
      </c>
      <c r="N53" s="79"/>
    </row>
    <row r="54" spans="1:14" ht="23.25" hidden="1">
      <c r="A54" s="80" t="s">
        <v>2783</v>
      </c>
      <c r="B54" s="186" t="s">
        <v>2648</v>
      </c>
      <c r="C54" s="187" t="s">
        <v>171</v>
      </c>
      <c r="D54" s="189" t="s">
        <v>966</v>
      </c>
      <c r="E54" s="187" t="s">
        <v>483</v>
      </c>
      <c r="F54" s="187" t="s">
        <v>171</v>
      </c>
      <c r="G54" s="189" t="s">
        <v>540</v>
      </c>
      <c r="H54" s="188" t="str">
        <f>IF(AND(ISBLANK('C2'!AK18),$I$54&lt;&gt;"Z"),"",'C2'!AK18)</f>
        <v/>
      </c>
      <c r="I54" s="188" t="str">
        <f>IF(ISBLANK('C2'!AL18),"",'C2'!AL18)</f>
        <v/>
      </c>
      <c r="J54" s="81" t="s">
        <v>483</v>
      </c>
      <c r="K54" s="188" t="str">
        <f>IF(AND(ISBLANK('C2'!AH18),$L$54&lt;&gt;"Z"),"",'C2'!AH18)</f>
        <v/>
      </c>
      <c r="L54" s="188" t="str">
        <f>IF(ISBLANK('C2'!AI18),"",'C2'!AI18)</f>
        <v/>
      </c>
      <c r="M54" s="78" t="str">
        <f t="shared" si="2"/>
        <v>OK</v>
      </c>
      <c r="N54" s="79"/>
    </row>
    <row r="55" spans="1:14" ht="23.25" hidden="1">
      <c r="A55" s="80" t="s">
        <v>2783</v>
      </c>
      <c r="B55" s="186" t="s">
        <v>2649</v>
      </c>
      <c r="C55" s="187" t="s">
        <v>171</v>
      </c>
      <c r="D55" s="189" t="s">
        <v>968</v>
      </c>
      <c r="E55" s="187" t="s">
        <v>483</v>
      </c>
      <c r="F55" s="187" t="s">
        <v>171</v>
      </c>
      <c r="G55" s="189" t="s">
        <v>542</v>
      </c>
      <c r="H55" s="188" t="str">
        <f>IF(AND(ISBLANK('C2'!AK19),$I$55&lt;&gt;"Z"),"",'C2'!AK19)</f>
        <v/>
      </c>
      <c r="I55" s="188" t="str">
        <f>IF(ISBLANK('C2'!AL19),"",'C2'!AL19)</f>
        <v/>
      </c>
      <c r="J55" s="81" t="s">
        <v>483</v>
      </c>
      <c r="K55" s="188" t="str">
        <f>IF(AND(ISBLANK('C2'!AH19),$L$55&lt;&gt;"Z"),"",'C2'!AH19)</f>
        <v/>
      </c>
      <c r="L55" s="188" t="str">
        <f>IF(ISBLANK('C2'!AI19),"",'C2'!AI19)</f>
        <v/>
      </c>
      <c r="M55" s="78" t="str">
        <f t="shared" si="2"/>
        <v>OK</v>
      </c>
      <c r="N55" s="79"/>
    </row>
    <row r="56" spans="1:14" ht="23.25" hidden="1">
      <c r="A56" s="80" t="s">
        <v>2783</v>
      </c>
      <c r="B56" s="186" t="s">
        <v>2650</v>
      </c>
      <c r="C56" s="187" t="s">
        <v>171</v>
      </c>
      <c r="D56" s="189" t="s">
        <v>519</v>
      </c>
      <c r="E56" s="187" t="s">
        <v>483</v>
      </c>
      <c r="F56" s="187" t="s">
        <v>171</v>
      </c>
      <c r="G56" s="189" t="s">
        <v>544</v>
      </c>
      <c r="H56" s="188" t="str">
        <f>IF(AND(ISBLANK('C2'!AK20),$I$56&lt;&gt;"Z"),"",'C2'!AK20)</f>
        <v/>
      </c>
      <c r="I56" s="188" t="str">
        <f>IF(ISBLANK('C2'!AL20),"",'C2'!AL20)</f>
        <v/>
      </c>
      <c r="J56" s="81" t="s">
        <v>483</v>
      </c>
      <c r="K56" s="188" t="str">
        <f>IF(AND(ISBLANK('C2'!AH20),$L$56&lt;&gt;"Z"),"",'C2'!AH20)</f>
        <v/>
      </c>
      <c r="L56" s="188" t="str">
        <f>IF(ISBLANK('C2'!AI20),"",'C2'!AI20)</f>
        <v/>
      </c>
      <c r="M56" s="78" t="str">
        <f t="shared" si="2"/>
        <v>OK</v>
      </c>
      <c r="N56" s="79"/>
    </row>
    <row r="57" spans="1:14" ht="23.25" hidden="1">
      <c r="A57" s="80" t="s">
        <v>2783</v>
      </c>
      <c r="B57" s="186" t="s">
        <v>2651</v>
      </c>
      <c r="C57" s="187" t="s">
        <v>171</v>
      </c>
      <c r="D57" s="189" t="s">
        <v>509</v>
      </c>
      <c r="E57" s="187" t="s">
        <v>483</v>
      </c>
      <c r="F57" s="187" t="s">
        <v>171</v>
      </c>
      <c r="G57" s="189" t="s">
        <v>545</v>
      </c>
      <c r="H57" s="188" t="str">
        <f>IF(AND(ISBLANK('C2'!AK21),$I$57&lt;&gt;"Z"),"",'C2'!AK21)</f>
        <v/>
      </c>
      <c r="I57" s="188" t="str">
        <f>IF(ISBLANK('C2'!AL21),"",'C2'!AL21)</f>
        <v/>
      </c>
      <c r="J57" s="81" t="s">
        <v>483</v>
      </c>
      <c r="K57" s="188" t="str">
        <f>IF(AND(ISBLANK('C2'!AH21),$L$57&lt;&gt;"Z"),"",'C2'!AH21)</f>
        <v/>
      </c>
      <c r="L57" s="188" t="str">
        <f>IF(ISBLANK('C2'!AI21),"",'C2'!AI21)</f>
        <v/>
      </c>
      <c r="M57" s="78" t="str">
        <f t="shared" si="2"/>
        <v>OK</v>
      </c>
      <c r="N57" s="79"/>
    </row>
    <row r="58" spans="1:14" ht="23.25" hidden="1">
      <c r="A58" s="80" t="s">
        <v>2783</v>
      </c>
      <c r="B58" s="186" t="s">
        <v>2652</v>
      </c>
      <c r="C58" s="187" t="s">
        <v>171</v>
      </c>
      <c r="D58" s="189" t="s">
        <v>498</v>
      </c>
      <c r="E58" s="187" t="s">
        <v>483</v>
      </c>
      <c r="F58" s="187" t="s">
        <v>171</v>
      </c>
      <c r="G58" s="189" t="s">
        <v>546</v>
      </c>
      <c r="H58" s="188" t="str">
        <f>IF(AND(ISBLANK('C2'!AK22),$I$58&lt;&gt;"Z"),"",'C2'!AK22)</f>
        <v/>
      </c>
      <c r="I58" s="188" t="str">
        <f>IF(ISBLANK('C2'!AL22),"",'C2'!AL22)</f>
        <v/>
      </c>
      <c r="J58" s="81" t="s">
        <v>483</v>
      </c>
      <c r="K58" s="188" t="str">
        <f>IF(AND(ISBLANK('C2'!AH22),$L$58&lt;&gt;"Z"),"",'C2'!AH22)</f>
        <v/>
      </c>
      <c r="L58" s="188" t="str">
        <f>IF(ISBLANK('C2'!AI22),"",'C2'!AI22)</f>
        <v/>
      </c>
      <c r="M58" s="78" t="str">
        <f t="shared" si="2"/>
        <v>OK</v>
      </c>
      <c r="N58" s="79"/>
    </row>
    <row r="59" spans="1:14" ht="23.25" hidden="1">
      <c r="A59" s="80" t="s">
        <v>2783</v>
      </c>
      <c r="B59" s="186" t="s">
        <v>2653</v>
      </c>
      <c r="C59" s="187" t="s">
        <v>171</v>
      </c>
      <c r="D59" s="189" t="s">
        <v>555</v>
      </c>
      <c r="E59" s="187" t="s">
        <v>483</v>
      </c>
      <c r="F59" s="187" t="s">
        <v>171</v>
      </c>
      <c r="G59" s="189" t="s">
        <v>547</v>
      </c>
      <c r="H59" s="188" t="str">
        <f>IF(AND(ISBLANK('C2'!AK23),$I$59&lt;&gt;"Z"),"",'C2'!AK23)</f>
        <v/>
      </c>
      <c r="I59" s="188" t="str">
        <f>IF(ISBLANK('C2'!AL23),"",'C2'!AL23)</f>
        <v/>
      </c>
      <c r="J59" s="81" t="s">
        <v>483</v>
      </c>
      <c r="K59" s="188" t="str">
        <f>IF(AND(ISBLANK('C2'!AH23),$L$59&lt;&gt;"Z"),"",'C2'!AH23)</f>
        <v/>
      </c>
      <c r="L59" s="188" t="str">
        <f>IF(ISBLANK('C2'!AI23),"",'C2'!AI23)</f>
        <v/>
      </c>
      <c r="M59" s="78" t="str">
        <f t="shared" si="2"/>
        <v>OK</v>
      </c>
      <c r="N59" s="79"/>
    </row>
    <row r="60" spans="1:14" ht="34.5" hidden="1">
      <c r="A60" s="80" t="s">
        <v>2587</v>
      </c>
      <c r="B60" s="186" t="s">
        <v>549</v>
      </c>
      <c r="C60" s="187" t="s">
        <v>171</v>
      </c>
      <c r="D60" s="189" t="s">
        <v>550</v>
      </c>
      <c r="E60" s="187" t="s">
        <v>483</v>
      </c>
      <c r="F60" s="187" t="s">
        <v>171</v>
      </c>
      <c r="G60" s="189" t="s">
        <v>490</v>
      </c>
      <c r="H60" s="188" t="str">
        <f>IF(AND(ISBLANK('C2'!V23),$I$60&lt;&gt;"Z"),"",'C2'!V23)</f>
        <v/>
      </c>
      <c r="I60" s="188" t="str">
        <f>IF(ISBLANK('C2'!W23),"",'C2'!W23)</f>
        <v/>
      </c>
      <c r="J60" s="81" t="s">
        <v>483</v>
      </c>
      <c r="K60" s="188" t="str">
        <f>IF(AND(ISBLANK('C2'!V22),$L$60&lt;&gt;"Z"),"",'C2'!V22)</f>
        <v/>
      </c>
      <c r="L60" s="188" t="str">
        <f>IF(ISBLANK('C2'!W22),"",'C2'!W22)</f>
        <v/>
      </c>
      <c r="M60" s="78" t="str">
        <f t="shared" si="2"/>
        <v>OK</v>
      </c>
      <c r="N60" s="79"/>
    </row>
    <row r="61" spans="1:14" ht="34.5" hidden="1">
      <c r="A61" s="80" t="s">
        <v>2587</v>
      </c>
      <c r="B61" s="186" t="s">
        <v>551</v>
      </c>
      <c r="C61" s="187" t="s">
        <v>171</v>
      </c>
      <c r="D61" s="189" t="s">
        <v>531</v>
      </c>
      <c r="E61" s="187" t="s">
        <v>483</v>
      </c>
      <c r="F61" s="187" t="s">
        <v>171</v>
      </c>
      <c r="G61" s="189" t="s">
        <v>530</v>
      </c>
      <c r="H61" s="188" t="str">
        <f>IF(AND(ISBLANK('C2'!AB23),$I$61&lt;&gt;"Z"),"",'C2'!AB23)</f>
        <v/>
      </c>
      <c r="I61" s="188" t="str">
        <f>IF(ISBLANK('C2'!AC23),"",'C2'!AC23)</f>
        <v/>
      </c>
      <c r="J61" s="81" t="s">
        <v>483</v>
      </c>
      <c r="K61" s="188" t="str">
        <f>IF(AND(ISBLANK('C2'!AB22),$L$61&lt;&gt;"Z"),"",'C2'!AB22)</f>
        <v/>
      </c>
      <c r="L61" s="188" t="str">
        <f>IF(ISBLANK('C2'!AC22),"",'C2'!AC22)</f>
        <v/>
      </c>
      <c r="M61" s="78" t="str">
        <f t="shared" si="2"/>
        <v>OK</v>
      </c>
      <c r="N61" s="79"/>
    </row>
    <row r="62" spans="1:14" ht="34.5" hidden="1">
      <c r="A62" s="80" t="s">
        <v>2587</v>
      </c>
      <c r="B62" s="186" t="s">
        <v>552</v>
      </c>
      <c r="C62" s="187" t="s">
        <v>171</v>
      </c>
      <c r="D62" s="189" t="s">
        <v>548</v>
      </c>
      <c r="E62" s="187" t="s">
        <v>483</v>
      </c>
      <c r="F62" s="187" t="s">
        <v>171</v>
      </c>
      <c r="G62" s="189" t="s">
        <v>496</v>
      </c>
      <c r="H62" s="188" t="str">
        <f>IF(AND(ISBLANK('C2'!AE23),$I$62&lt;&gt;"Z"),"",'C2'!AE23)</f>
        <v/>
      </c>
      <c r="I62" s="188" t="str">
        <f>IF(ISBLANK('C2'!AF23),"",'C2'!AF23)</f>
        <v/>
      </c>
      <c r="J62" s="81" t="s">
        <v>483</v>
      </c>
      <c r="K62" s="188" t="str">
        <f>IF(AND(ISBLANK('C2'!AE22),$L$62&lt;&gt;"Z"),"",'C2'!AE22)</f>
        <v/>
      </c>
      <c r="L62" s="188" t="str">
        <f>IF(ISBLANK('C2'!AF22),"",'C2'!AF22)</f>
        <v/>
      </c>
      <c r="M62" s="78" t="str">
        <f t="shared" si="2"/>
        <v>OK</v>
      </c>
      <c r="N62" s="79"/>
    </row>
    <row r="63" spans="1:14" ht="34.5" hidden="1">
      <c r="A63" s="80" t="s">
        <v>2587</v>
      </c>
      <c r="B63" s="186" t="s">
        <v>553</v>
      </c>
      <c r="C63" s="187" t="s">
        <v>171</v>
      </c>
      <c r="D63" s="189" t="s">
        <v>547</v>
      </c>
      <c r="E63" s="187" t="s">
        <v>483</v>
      </c>
      <c r="F63" s="187" t="s">
        <v>171</v>
      </c>
      <c r="G63" s="189" t="s">
        <v>546</v>
      </c>
      <c r="H63" s="188" t="str">
        <f>IF(AND(ISBLANK('C2'!AH23),$I$63&lt;&gt;"Z"),"",'C2'!AH23)</f>
        <v/>
      </c>
      <c r="I63" s="188" t="str">
        <f>IF(ISBLANK('C2'!AI23),"",'C2'!AI23)</f>
        <v/>
      </c>
      <c r="J63" s="81" t="s">
        <v>483</v>
      </c>
      <c r="K63" s="188" t="str">
        <f>IF(AND(ISBLANK('C2'!AH22),$L$63&lt;&gt;"Z"),"",'C2'!AH22)</f>
        <v/>
      </c>
      <c r="L63" s="188" t="str">
        <f>IF(ISBLANK('C2'!AI22),"",'C2'!AI22)</f>
        <v/>
      </c>
      <c r="M63" s="78" t="str">
        <f t="shared" si="2"/>
        <v>OK</v>
      </c>
      <c r="N63" s="79"/>
    </row>
    <row r="64" spans="1:14" ht="34.5" hidden="1">
      <c r="A64" s="80" t="s">
        <v>2587</v>
      </c>
      <c r="B64" s="186" t="s">
        <v>554</v>
      </c>
      <c r="C64" s="187" t="s">
        <v>171</v>
      </c>
      <c r="D64" s="189" t="s">
        <v>555</v>
      </c>
      <c r="E64" s="187" t="s">
        <v>483</v>
      </c>
      <c r="F64" s="187" t="s">
        <v>171</v>
      </c>
      <c r="G64" s="189" t="s">
        <v>498</v>
      </c>
      <c r="H64" s="188" t="str">
        <f>IF(AND(ISBLANK('C2'!AK23),$I$64&lt;&gt;"Z"),"",'C2'!AK23)</f>
        <v/>
      </c>
      <c r="I64" s="188" t="str">
        <f>IF(ISBLANK('C2'!AL23),"",'C2'!AL23)</f>
        <v/>
      </c>
      <c r="J64" s="81" t="s">
        <v>483</v>
      </c>
      <c r="K64" s="188" t="str">
        <f>IF(AND(ISBLANK('C2'!AK22),$L$64&lt;&gt;"Z"),"",'C2'!AK22)</f>
        <v/>
      </c>
      <c r="L64" s="188" t="str">
        <f>IF(ISBLANK('C2'!AL22),"",'C2'!AL22)</f>
        <v/>
      </c>
      <c r="M64" s="78" t="str">
        <f t="shared" si="2"/>
        <v>OK</v>
      </c>
      <c r="N64" s="79"/>
    </row>
    <row r="65" spans="1:14" ht="34.5" hidden="1">
      <c r="A65" s="80" t="s">
        <v>2587</v>
      </c>
      <c r="B65" s="186" t="s">
        <v>556</v>
      </c>
      <c r="C65" s="187" t="s">
        <v>171</v>
      </c>
      <c r="D65" s="189" t="s">
        <v>557</v>
      </c>
      <c r="E65" s="187" t="s">
        <v>483</v>
      </c>
      <c r="F65" s="187" t="s">
        <v>171</v>
      </c>
      <c r="G65" s="189" t="s">
        <v>492</v>
      </c>
      <c r="H65" s="188" t="str">
        <f>IF(AND(ISBLANK('C2'!AN23),$I$65&lt;&gt;"Z"),"",'C2'!AN23)</f>
        <v/>
      </c>
      <c r="I65" s="188" t="str">
        <f>IF(ISBLANK('C2'!AO23),"",'C2'!AO23)</f>
        <v/>
      </c>
      <c r="J65" s="81" t="s">
        <v>483</v>
      </c>
      <c r="K65" s="188" t="str">
        <f>IF(AND(ISBLANK('C2'!AN22),$L$65&lt;&gt;"Z"),"",'C2'!AN22)</f>
        <v/>
      </c>
      <c r="L65" s="188" t="str">
        <f>IF(ISBLANK('C2'!AO22),"",'C2'!AO22)</f>
        <v/>
      </c>
      <c r="M65" s="78" t="str">
        <f t="shared" si="2"/>
        <v>OK</v>
      </c>
      <c r="N65" s="79"/>
    </row>
    <row r="66" spans="1:14" ht="34.5" hidden="1">
      <c r="A66" s="80" t="s">
        <v>2587</v>
      </c>
      <c r="B66" s="186" t="s">
        <v>2654</v>
      </c>
      <c r="C66" s="187" t="s">
        <v>171</v>
      </c>
      <c r="D66" s="189" t="s">
        <v>2655</v>
      </c>
      <c r="E66" s="187" t="s">
        <v>483</v>
      </c>
      <c r="F66" s="187" t="s">
        <v>171</v>
      </c>
      <c r="G66" s="189" t="s">
        <v>2611</v>
      </c>
      <c r="H66" s="188" t="str">
        <f>IF(AND(ISBLANK('C2'!AQ23),$I$66&lt;&gt;"Z"),"",'C2'!AQ23)</f>
        <v/>
      </c>
      <c r="I66" s="188" t="str">
        <f>IF(ISBLANK('C2'!AR23),"",'C2'!AR23)</f>
        <v/>
      </c>
      <c r="J66" s="81" t="s">
        <v>483</v>
      </c>
      <c r="K66" s="188" t="str">
        <f>IF(AND(ISBLANK('C2'!AQ22),$L$66&lt;&gt;"Z"),"",'C2'!AQ22)</f>
        <v/>
      </c>
      <c r="L66" s="188" t="str">
        <f>IF(ISBLANK('C2'!AR22),"",'C2'!AR22)</f>
        <v/>
      </c>
      <c r="M66" s="78" t="str">
        <f t="shared" si="2"/>
        <v>OK</v>
      </c>
      <c r="N66" s="79"/>
    </row>
    <row r="67" spans="1:14" ht="23.25" hidden="1">
      <c r="A67" s="80" t="s">
        <v>2586</v>
      </c>
      <c r="B67" s="186" t="s">
        <v>558</v>
      </c>
      <c r="C67" s="187" t="s">
        <v>175</v>
      </c>
      <c r="D67" s="189" t="s">
        <v>532</v>
      </c>
      <c r="E67" s="187" t="s">
        <v>483</v>
      </c>
      <c r="F67" s="187" t="s">
        <v>175</v>
      </c>
      <c r="G67" s="189" t="s">
        <v>484</v>
      </c>
      <c r="H67" s="188" t="str">
        <f>IF(AND(ISBLANK('C4'!AH14),$I$67&lt;&gt;"Z"),"",'C4'!AH14)</f>
        <v/>
      </c>
      <c r="I67" s="188" t="str">
        <f>IF(ISBLANK('C4'!AI14),"",'C4'!AI14)</f>
        <v/>
      </c>
      <c r="J67" s="81" t="s">
        <v>483</v>
      </c>
      <c r="K67" s="188" t="str">
        <f>IF(AND(ISBLANK('C4'!V14),$L$67&lt;&gt;"Z"),"",'C4'!V14)</f>
        <v/>
      </c>
      <c r="L67" s="188" t="str">
        <f>IF(ISBLANK('C4'!W14),"",'C4'!W14)</f>
        <v/>
      </c>
      <c r="M67" s="78" t="str">
        <f t="shared" si="2"/>
        <v>OK</v>
      </c>
      <c r="N67" s="79"/>
    </row>
    <row r="68" spans="1:14" ht="23.25" hidden="1">
      <c r="A68" s="80" t="s">
        <v>2586</v>
      </c>
      <c r="B68" s="186" t="s">
        <v>559</v>
      </c>
      <c r="C68" s="187" t="s">
        <v>175</v>
      </c>
      <c r="D68" s="189" t="s">
        <v>534</v>
      </c>
      <c r="E68" s="187" t="s">
        <v>483</v>
      </c>
      <c r="F68" s="187" t="s">
        <v>175</v>
      </c>
      <c r="G68" s="189" t="s">
        <v>560</v>
      </c>
      <c r="H68" s="188" t="str">
        <f>IF(AND(ISBLANK('C4'!AH15),$I$68&lt;&gt;"Z"),"",'C4'!AH15)</f>
        <v/>
      </c>
      <c r="I68" s="188" t="str">
        <f>IF(ISBLANK('C4'!AI15),"",'C4'!AI15)</f>
        <v/>
      </c>
      <c r="J68" s="81" t="s">
        <v>483</v>
      </c>
      <c r="K68" s="188" t="str">
        <f>IF(AND(ISBLANK('C4'!V15),$L$68&lt;&gt;"Z"),"",'C4'!V15)</f>
        <v/>
      </c>
      <c r="L68" s="188" t="str">
        <f>IF(ISBLANK('C4'!W15),"",'C4'!W15)</f>
        <v/>
      </c>
      <c r="M68" s="78" t="str">
        <f t="shared" si="2"/>
        <v>OK</v>
      </c>
      <c r="N68" s="79"/>
    </row>
    <row r="69" spans="1:14" ht="23.25" hidden="1">
      <c r="A69" s="80" t="s">
        <v>2586</v>
      </c>
      <c r="B69" s="186" t="s">
        <v>561</v>
      </c>
      <c r="C69" s="187" t="s">
        <v>175</v>
      </c>
      <c r="D69" s="189" t="s">
        <v>536</v>
      </c>
      <c r="E69" s="187" t="s">
        <v>483</v>
      </c>
      <c r="F69" s="187" t="s">
        <v>175</v>
      </c>
      <c r="G69" s="189" t="s">
        <v>562</v>
      </c>
      <c r="H69" s="188" t="str">
        <f>IF(AND(ISBLANK('C4'!AH16),$I$69&lt;&gt;"Z"),"",'C4'!AH16)</f>
        <v/>
      </c>
      <c r="I69" s="188" t="str">
        <f>IF(ISBLANK('C4'!AI16),"",'C4'!AI16)</f>
        <v/>
      </c>
      <c r="J69" s="81" t="s">
        <v>483</v>
      </c>
      <c r="K69" s="188" t="str">
        <f>IF(AND(ISBLANK('C4'!V16),$L$69&lt;&gt;"Z"),"",'C4'!V16)</f>
        <v/>
      </c>
      <c r="L69" s="188" t="str">
        <f>IF(ISBLANK('C4'!W16),"",'C4'!W16)</f>
        <v/>
      </c>
      <c r="M69" s="78" t="str">
        <f t="shared" si="2"/>
        <v>OK</v>
      </c>
      <c r="N69" s="79"/>
    </row>
    <row r="70" spans="1:14" ht="23.25" hidden="1">
      <c r="A70" s="80" t="s">
        <v>2586</v>
      </c>
      <c r="B70" s="186" t="s">
        <v>563</v>
      </c>
      <c r="C70" s="187" t="s">
        <v>175</v>
      </c>
      <c r="D70" s="189" t="s">
        <v>564</v>
      </c>
      <c r="E70" s="187" t="s">
        <v>483</v>
      </c>
      <c r="F70" s="187" t="s">
        <v>175</v>
      </c>
      <c r="G70" s="189" t="s">
        <v>522</v>
      </c>
      <c r="H70" s="188" t="str">
        <f>IF(AND(ISBLANK('C4'!AK14),$I$70&lt;&gt;"Z"),"",'C4'!AK14)</f>
        <v/>
      </c>
      <c r="I70" s="188" t="str">
        <f>IF(ISBLANK('C4'!AL14),"",'C4'!AL14)</f>
        <v/>
      </c>
      <c r="J70" s="81" t="s">
        <v>483</v>
      </c>
      <c r="K70" s="188" t="str">
        <f>IF(AND(ISBLANK('C4'!Y14),$L$70&lt;&gt;"Z"),"",'C4'!Y14)</f>
        <v/>
      </c>
      <c r="L70" s="188" t="str">
        <f>IF(ISBLANK('C4'!Z14),"",'C4'!Z14)</f>
        <v/>
      </c>
      <c r="M70" s="78" t="str">
        <f t="shared" si="2"/>
        <v>OK</v>
      </c>
      <c r="N70" s="79"/>
    </row>
    <row r="71" spans="1:14" ht="23.25" hidden="1">
      <c r="A71" s="80" t="s">
        <v>2586</v>
      </c>
      <c r="B71" s="186" t="s">
        <v>565</v>
      </c>
      <c r="C71" s="187" t="s">
        <v>175</v>
      </c>
      <c r="D71" s="189" t="s">
        <v>566</v>
      </c>
      <c r="E71" s="187" t="s">
        <v>483</v>
      </c>
      <c r="F71" s="187" t="s">
        <v>175</v>
      </c>
      <c r="G71" s="189" t="s">
        <v>448</v>
      </c>
      <c r="H71" s="188" t="str">
        <f>IF(AND(ISBLANK('C4'!AK15),$I$71&lt;&gt;"Z"),"",'C4'!AK15)</f>
        <v/>
      </c>
      <c r="I71" s="188" t="str">
        <f>IF(ISBLANK('C4'!AL15),"",'C4'!AL15)</f>
        <v/>
      </c>
      <c r="J71" s="81" t="s">
        <v>483</v>
      </c>
      <c r="K71" s="188" t="str">
        <f>IF(AND(ISBLANK('C4'!Y15),$L$71&lt;&gt;"Z"),"",'C4'!Y15)</f>
        <v/>
      </c>
      <c r="L71" s="188" t="str">
        <f>IF(ISBLANK('C4'!Z15),"",'C4'!Z15)</f>
        <v/>
      </c>
      <c r="M71" s="78" t="str">
        <f t="shared" si="2"/>
        <v>OK</v>
      </c>
      <c r="N71" s="79"/>
    </row>
    <row r="72" spans="1:14" ht="23.25" hidden="1">
      <c r="A72" s="80" t="s">
        <v>2586</v>
      </c>
      <c r="B72" s="186" t="s">
        <v>567</v>
      </c>
      <c r="C72" s="187" t="s">
        <v>175</v>
      </c>
      <c r="D72" s="189" t="s">
        <v>568</v>
      </c>
      <c r="E72" s="187" t="s">
        <v>483</v>
      </c>
      <c r="F72" s="187" t="s">
        <v>175</v>
      </c>
      <c r="G72" s="189" t="s">
        <v>176</v>
      </c>
      <c r="H72" s="188" t="str">
        <f>IF(AND(ISBLANK('C4'!AK16),$I$72&lt;&gt;"Z"),"",'C4'!AK16)</f>
        <v/>
      </c>
      <c r="I72" s="188" t="str">
        <f>IF(ISBLANK('C4'!AL16),"",'C4'!AL16)</f>
        <v/>
      </c>
      <c r="J72" s="81" t="s">
        <v>483</v>
      </c>
      <c r="K72" s="188" t="str">
        <f>IF(AND(ISBLANK('C4'!Y16),$L$72&lt;&gt;"Z"),"",'C4'!Y16)</f>
        <v/>
      </c>
      <c r="L72" s="188" t="str">
        <f>IF(ISBLANK('C4'!Z16),"",'C4'!Z16)</f>
        <v/>
      </c>
      <c r="M72" s="78" t="str">
        <f t="shared" si="2"/>
        <v>OK</v>
      </c>
      <c r="N72" s="79"/>
    </row>
    <row r="73" spans="1:14" ht="23.25" hidden="1">
      <c r="A73" s="80" t="s">
        <v>2586</v>
      </c>
      <c r="B73" s="186" t="s">
        <v>569</v>
      </c>
      <c r="C73" s="187" t="s">
        <v>175</v>
      </c>
      <c r="D73" s="189" t="s">
        <v>570</v>
      </c>
      <c r="E73" s="187" t="s">
        <v>483</v>
      </c>
      <c r="F73" s="187" t="s">
        <v>175</v>
      </c>
      <c r="G73" s="189" t="s">
        <v>521</v>
      </c>
      <c r="H73" s="188" t="str">
        <f>IF(AND(ISBLANK('C4'!AN14),$I$73&lt;&gt;"Z"),"",'C4'!AN14)</f>
        <v/>
      </c>
      <c r="I73" s="188" t="str">
        <f>IF(ISBLANK('C4'!AO14),"",'C4'!AO14)</f>
        <v/>
      </c>
      <c r="J73" s="81" t="s">
        <v>483</v>
      </c>
      <c r="K73" s="188" t="str">
        <f>IF(AND(ISBLANK('C4'!AB14),$L$73&lt;&gt;"Z"),"",'C4'!AB14)</f>
        <v/>
      </c>
      <c r="L73" s="188" t="str">
        <f>IF(ISBLANK('C4'!AC14),"",'C4'!AC14)</f>
        <v/>
      </c>
      <c r="M73" s="78" t="str">
        <f t="shared" si="2"/>
        <v>OK</v>
      </c>
      <c r="N73" s="79"/>
    </row>
    <row r="74" spans="1:14" ht="23.25" hidden="1">
      <c r="A74" s="80" t="s">
        <v>2586</v>
      </c>
      <c r="B74" s="186" t="s">
        <v>571</v>
      </c>
      <c r="C74" s="187" t="s">
        <v>175</v>
      </c>
      <c r="D74" s="189" t="s">
        <v>572</v>
      </c>
      <c r="E74" s="187" t="s">
        <v>483</v>
      </c>
      <c r="F74" s="187" t="s">
        <v>175</v>
      </c>
      <c r="G74" s="189" t="s">
        <v>523</v>
      </c>
      <c r="H74" s="188" t="str">
        <f>IF(AND(ISBLANK('C4'!AN15),$I$74&lt;&gt;"Z"),"",'C4'!AN15)</f>
        <v/>
      </c>
      <c r="I74" s="188" t="str">
        <f>IF(ISBLANK('C4'!AO15),"",'C4'!AO15)</f>
        <v/>
      </c>
      <c r="J74" s="81" t="s">
        <v>483</v>
      </c>
      <c r="K74" s="188" t="str">
        <f>IF(AND(ISBLANK('C4'!AB15),$L$74&lt;&gt;"Z"),"",'C4'!AB15)</f>
        <v/>
      </c>
      <c r="L74" s="188" t="str">
        <f>IF(ISBLANK('C4'!AC15),"",'C4'!AC15)</f>
        <v/>
      </c>
      <c r="M74" s="78" t="str">
        <f t="shared" si="2"/>
        <v>OK</v>
      </c>
      <c r="N74" s="79"/>
    </row>
    <row r="75" spans="1:14" ht="23.25" hidden="1">
      <c r="A75" s="80" t="s">
        <v>2586</v>
      </c>
      <c r="B75" s="186" t="s">
        <v>573</v>
      </c>
      <c r="C75" s="187" t="s">
        <v>175</v>
      </c>
      <c r="D75" s="189" t="s">
        <v>574</v>
      </c>
      <c r="E75" s="187" t="s">
        <v>483</v>
      </c>
      <c r="F75" s="187" t="s">
        <v>175</v>
      </c>
      <c r="G75" s="189" t="s">
        <v>524</v>
      </c>
      <c r="H75" s="188" t="str">
        <f>IF(AND(ISBLANK('C4'!AN16),$I$75&lt;&gt;"Z"),"",'C4'!AN16)</f>
        <v/>
      </c>
      <c r="I75" s="188" t="str">
        <f>IF(ISBLANK('C4'!AO16),"",'C4'!AO16)</f>
        <v/>
      </c>
      <c r="J75" s="81" t="s">
        <v>483</v>
      </c>
      <c r="K75" s="188" t="str">
        <f>IF(AND(ISBLANK('C4'!AB16),$L$75&lt;&gt;"Z"),"",'C4'!AB16)</f>
        <v/>
      </c>
      <c r="L75" s="188" t="str">
        <f>IF(ISBLANK('C4'!AC16),"",'C4'!AC16)</f>
        <v/>
      </c>
      <c r="M75" s="78" t="str">
        <f t="shared" si="2"/>
        <v>OK</v>
      </c>
      <c r="N75" s="79"/>
    </row>
    <row r="76" spans="1:14" ht="23.25" hidden="1">
      <c r="A76" s="80" t="s">
        <v>2591</v>
      </c>
      <c r="B76" s="186" t="s">
        <v>575</v>
      </c>
      <c r="C76" s="187" t="s">
        <v>175</v>
      </c>
      <c r="D76" s="189" t="s">
        <v>562</v>
      </c>
      <c r="E76" s="187" t="s">
        <v>483</v>
      </c>
      <c r="F76" s="187" t="s">
        <v>171</v>
      </c>
      <c r="G76" s="189" t="s">
        <v>490</v>
      </c>
      <c r="H76" s="188" t="str">
        <f>IF(AND(ISBLANK('C4'!V16),$I$76&lt;&gt;"Z"),"",'C4'!V16)</f>
        <v/>
      </c>
      <c r="I76" s="188" t="str">
        <f>IF(ISBLANK('C4'!W16),"",'C4'!W16)</f>
        <v/>
      </c>
      <c r="J76" s="81" t="s">
        <v>483</v>
      </c>
      <c r="K76" s="188" t="str">
        <f>IF(AND(ISBLANK('C2'!V22),$L$76&lt;&gt;"Z"),"",'C2'!V22)</f>
        <v/>
      </c>
      <c r="L76" s="188" t="str">
        <f>IF(ISBLANK('C2'!W22),"",'C2'!W22)</f>
        <v/>
      </c>
      <c r="M76" s="78" t="str">
        <f t="shared" si="2"/>
        <v>OK</v>
      </c>
      <c r="N76" s="79"/>
    </row>
    <row r="77" spans="1:14" ht="23.25" hidden="1">
      <c r="A77" s="80" t="s">
        <v>2591</v>
      </c>
      <c r="B77" s="186" t="s">
        <v>2656</v>
      </c>
      <c r="C77" s="187" t="s">
        <v>175</v>
      </c>
      <c r="D77" s="189" t="s">
        <v>176</v>
      </c>
      <c r="E77" s="187" t="s">
        <v>483</v>
      </c>
      <c r="F77" s="187" t="s">
        <v>171</v>
      </c>
      <c r="G77" s="189" t="s">
        <v>496</v>
      </c>
      <c r="H77" s="188" t="str">
        <f>IF(AND(ISBLANK('C4'!Y16),$I$77&lt;&gt;"Z"),"",'C4'!Y16)</f>
        <v/>
      </c>
      <c r="I77" s="188" t="str">
        <f>IF(ISBLANK('C4'!Z16),"",'C4'!Z16)</f>
        <v/>
      </c>
      <c r="J77" s="81" t="s">
        <v>483</v>
      </c>
      <c r="K77" s="188" t="str">
        <f>IF(AND(ISBLANK('C2'!AE22),$L$77&lt;&gt;"Z"),"",'C2'!AE22)</f>
        <v/>
      </c>
      <c r="L77" s="188" t="str">
        <f>IF(ISBLANK('C2'!AF22),"",'C2'!AF22)</f>
        <v/>
      </c>
      <c r="M77" s="78" t="str">
        <f t="shared" si="2"/>
        <v>OK</v>
      </c>
      <c r="N77" s="79"/>
    </row>
    <row r="78" spans="1:14" ht="23.25" hidden="1">
      <c r="A78" s="80" t="s">
        <v>2591</v>
      </c>
      <c r="B78" s="186" t="s">
        <v>2657</v>
      </c>
      <c r="C78" s="187" t="s">
        <v>175</v>
      </c>
      <c r="D78" s="189" t="s">
        <v>524</v>
      </c>
      <c r="E78" s="187" t="s">
        <v>483</v>
      </c>
      <c r="F78" s="187" t="s">
        <v>171</v>
      </c>
      <c r="G78" s="189" t="s">
        <v>546</v>
      </c>
      <c r="H78" s="188" t="str">
        <f>IF(AND(ISBLANK('C4'!AB16),$I$78&lt;&gt;"Z"),"",'C4'!AB16)</f>
        <v/>
      </c>
      <c r="I78" s="188" t="str">
        <f>IF(ISBLANK('C4'!AC16),"",'C4'!AC16)</f>
        <v/>
      </c>
      <c r="J78" s="81" t="s">
        <v>483</v>
      </c>
      <c r="K78" s="188" t="str">
        <f>IF(AND(ISBLANK('C2'!AH22),$L$78&lt;&gt;"Z"),"",'C2'!AH22)</f>
        <v/>
      </c>
      <c r="L78" s="188" t="str">
        <f>IF(ISBLANK('C2'!AI22),"",'C2'!AI22)</f>
        <v/>
      </c>
      <c r="M78" s="78" t="str">
        <f t="shared" si="2"/>
        <v>OK</v>
      </c>
      <c r="N78" s="79"/>
    </row>
    <row r="79" spans="1:14" ht="23.25" hidden="1">
      <c r="A79" s="80" t="s">
        <v>2591</v>
      </c>
      <c r="B79" s="186" t="s">
        <v>2658</v>
      </c>
      <c r="C79" s="187" t="s">
        <v>175</v>
      </c>
      <c r="D79" s="189" t="s">
        <v>537</v>
      </c>
      <c r="E79" s="187" t="s">
        <v>483</v>
      </c>
      <c r="F79" s="187" t="s">
        <v>171</v>
      </c>
      <c r="G79" s="189" t="s">
        <v>492</v>
      </c>
      <c r="H79" s="188" t="str">
        <f>IF(AND(ISBLANK('C4'!AE16),$I$79&lt;&gt;"Z"),"",'C4'!AE16)</f>
        <v/>
      </c>
      <c r="I79" s="188" t="str">
        <f>IF(ISBLANK('C4'!AF16),"",'C4'!AF16)</f>
        <v/>
      </c>
      <c r="J79" s="81" t="s">
        <v>483</v>
      </c>
      <c r="K79" s="188" t="str">
        <f>IF(AND(ISBLANK('C2'!AN22),$L$79&lt;&gt;"Z"),"",'C2'!AN22)</f>
        <v/>
      </c>
      <c r="L79" s="188" t="str">
        <f>IF(ISBLANK('C2'!AO22),"",'C2'!AO22)</f>
        <v/>
      </c>
      <c r="M79" s="78" t="str">
        <f t="shared" si="2"/>
        <v>OK</v>
      </c>
      <c r="N79" s="79"/>
    </row>
    <row r="80" spans="1:14" ht="23.25" hidden="1">
      <c r="A80" s="80" t="s">
        <v>2782</v>
      </c>
      <c r="B80" s="186" t="s">
        <v>2659</v>
      </c>
      <c r="C80" s="187" t="s">
        <v>205</v>
      </c>
      <c r="D80" s="189" t="s">
        <v>940</v>
      </c>
      <c r="E80" s="187" t="s">
        <v>483</v>
      </c>
      <c r="F80" s="187" t="s">
        <v>205</v>
      </c>
      <c r="G80" s="189" t="s">
        <v>516</v>
      </c>
      <c r="H80" s="188" t="str">
        <f>IF(AND(ISBLANK('C5'!AB42),$I$80&lt;&gt;"Z"),"",'C5'!AB42)</f>
        <v/>
      </c>
      <c r="I80" s="188" t="str">
        <f>IF(ISBLANK('C5'!AC42),"",'C5'!AC42)</f>
        <v/>
      </c>
      <c r="J80" s="81" t="s">
        <v>483</v>
      </c>
      <c r="K80" s="188" t="str">
        <f>IF(AND(ISBLANK('C5'!V42),$L$80&lt;&gt;"Z"),"",'C5'!V42)</f>
        <v/>
      </c>
      <c r="L80" s="188" t="str">
        <f>IF(ISBLANK('C5'!W42),"",'C5'!W42)</f>
        <v/>
      </c>
      <c r="M80" s="78" t="str">
        <f t="shared" si="2"/>
        <v>OK</v>
      </c>
      <c r="N80" s="79"/>
    </row>
    <row r="81" spans="1:14" ht="23.25" hidden="1">
      <c r="A81" s="80" t="s">
        <v>2782</v>
      </c>
      <c r="B81" s="186" t="s">
        <v>2660</v>
      </c>
      <c r="C81" s="187" t="s">
        <v>205</v>
      </c>
      <c r="D81" s="189" t="s">
        <v>2661</v>
      </c>
      <c r="E81" s="187" t="s">
        <v>483</v>
      </c>
      <c r="F81" s="187" t="s">
        <v>205</v>
      </c>
      <c r="G81" s="189" t="s">
        <v>505</v>
      </c>
      <c r="H81" s="188" t="str">
        <f>IF(AND(ISBLANK('C5'!AB72),$I$81&lt;&gt;"Z"),"",'C5'!AB72)</f>
        <v/>
      </c>
      <c r="I81" s="188" t="str">
        <f>IF(ISBLANK('C5'!AC72),"",'C5'!AC72)</f>
        <v/>
      </c>
      <c r="J81" s="81" t="s">
        <v>483</v>
      </c>
      <c r="K81" s="188" t="str">
        <f>IF(AND(ISBLANK('C5'!V72),$L$81&lt;&gt;"Z"),"",'C5'!V72)</f>
        <v/>
      </c>
      <c r="L81" s="188" t="str">
        <f>IF(ISBLANK('C5'!W72),"",'C5'!W72)</f>
        <v/>
      </c>
      <c r="M81" s="78" t="str">
        <f t="shared" si="2"/>
        <v>OK</v>
      </c>
      <c r="N81" s="79"/>
    </row>
    <row r="82" spans="1:14" ht="23.25" hidden="1">
      <c r="A82" s="80" t="s">
        <v>2782</v>
      </c>
      <c r="B82" s="186" t="s">
        <v>2662</v>
      </c>
      <c r="C82" s="187" t="s">
        <v>205</v>
      </c>
      <c r="D82" s="189" t="s">
        <v>2614</v>
      </c>
      <c r="E82" s="187" t="s">
        <v>483</v>
      </c>
      <c r="F82" s="187" t="s">
        <v>205</v>
      </c>
      <c r="G82" s="189" t="s">
        <v>494</v>
      </c>
      <c r="H82" s="188" t="str">
        <f>IF(AND(ISBLANK('C5'!AB102),$I$82&lt;&gt;"Z"),"",'C5'!AB102)</f>
        <v/>
      </c>
      <c r="I82" s="188" t="str">
        <f>IF(ISBLANK('C5'!AC102),"",'C5'!AC102)</f>
        <v/>
      </c>
      <c r="J82" s="81" t="s">
        <v>483</v>
      </c>
      <c r="K82" s="188" t="str">
        <f>IF(AND(ISBLANK('C5'!V102),$L$82&lt;&gt;"Z"),"",'C5'!V102)</f>
        <v/>
      </c>
      <c r="L82" s="188" t="str">
        <f>IF(ISBLANK('C5'!W102),"",'C5'!W102)</f>
        <v/>
      </c>
      <c r="M82" s="78" t="str">
        <f t="shared" si="2"/>
        <v>OK</v>
      </c>
      <c r="N82" s="79"/>
    </row>
    <row r="83" spans="1:14" ht="23.25" hidden="1">
      <c r="A83" s="80" t="s">
        <v>2591</v>
      </c>
      <c r="B83" s="186" t="s">
        <v>576</v>
      </c>
      <c r="C83" s="187" t="s">
        <v>205</v>
      </c>
      <c r="D83" s="189" t="s">
        <v>522</v>
      </c>
      <c r="E83" s="187" t="s">
        <v>483</v>
      </c>
      <c r="F83" s="187" t="s">
        <v>205</v>
      </c>
      <c r="G83" s="189" t="s">
        <v>484</v>
      </c>
      <c r="H83" s="188" t="str">
        <f>IF(AND(ISBLANK('C5'!Y14),$I$83&lt;&gt;"Z"),"",'C5'!Y14)</f>
        <v/>
      </c>
      <c r="I83" s="188" t="str">
        <f>IF(ISBLANK('C5'!Z14),"",'C5'!Z14)</f>
        <v/>
      </c>
      <c r="J83" s="81" t="s">
        <v>483</v>
      </c>
      <c r="K83" s="188" t="str">
        <f>IF(AND(ISBLANK('C5'!V14),$L$83&lt;&gt;"Z"),"",'C5'!V14)</f>
        <v/>
      </c>
      <c r="L83" s="188" t="str">
        <f>IF(ISBLANK('C5'!W14),"",'C5'!W14)</f>
        <v/>
      </c>
      <c r="M83" s="78" t="str">
        <f t="shared" si="2"/>
        <v>OK</v>
      </c>
      <c r="N83" s="79"/>
    </row>
    <row r="84" spans="1:14" ht="23.25" hidden="1">
      <c r="A84" s="80" t="s">
        <v>2591</v>
      </c>
      <c r="B84" s="186" t="s">
        <v>577</v>
      </c>
      <c r="C84" s="187" t="s">
        <v>205</v>
      </c>
      <c r="D84" s="189" t="s">
        <v>448</v>
      </c>
      <c r="E84" s="187" t="s">
        <v>483</v>
      </c>
      <c r="F84" s="187" t="s">
        <v>205</v>
      </c>
      <c r="G84" s="189" t="s">
        <v>560</v>
      </c>
      <c r="H84" s="188" t="str">
        <f>IF(AND(ISBLANK('C5'!Y15),$I$84&lt;&gt;"Z"),"",'C5'!Y15)</f>
        <v/>
      </c>
      <c r="I84" s="188" t="str">
        <f>IF(ISBLANK('C5'!Z15),"",'C5'!Z15)</f>
        <v/>
      </c>
      <c r="J84" s="81" t="s">
        <v>483</v>
      </c>
      <c r="K84" s="188" t="str">
        <f>IF(AND(ISBLANK('C5'!V15),$L$84&lt;&gt;"Z"),"",'C5'!V15)</f>
        <v/>
      </c>
      <c r="L84" s="188" t="str">
        <f>IF(ISBLANK('C5'!W15),"",'C5'!W15)</f>
        <v/>
      </c>
      <c r="M84" s="78" t="str">
        <f t="shared" si="2"/>
        <v>OK</v>
      </c>
      <c r="N84" s="79"/>
    </row>
    <row r="85" spans="1:14" ht="23.25" hidden="1">
      <c r="A85" s="80" t="s">
        <v>2591</v>
      </c>
      <c r="B85" s="186" t="s">
        <v>578</v>
      </c>
      <c r="C85" s="187" t="s">
        <v>205</v>
      </c>
      <c r="D85" s="189" t="s">
        <v>176</v>
      </c>
      <c r="E85" s="187" t="s">
        <v>483</v>
      </c>
      <c r="F85" s="187" t="s">
        <v>205</v>
      </c>
      <c r="G85" s="189" t="s">
        <v>562</v>
      </c>
      <c r="H85" s="188" t="str">
        <f>IF(AND(ISBLANK('C5'!Y16),$I$85&lt;&gt;"Z"),"",'C5'!Y16)</f>
        <v/>
      </c>
      <c r="I85" s="188" t="str">
        <f>IF(ISBLANK('C5'!Z16),"",'C5'!Z16)</f>
        <v/>
      </c>
      <c r="J85" s="81" t="s">
        <v>483</v>
      </c>
      <c r="K85" s="188" t="str">
        <f>IF(AND(ISBLANK('C5'!V16),$L$85&lt;&gt;"Z"),"",'C5'!V16)</f>
        <v/>
      </c>
      <c r="L85" s="188" t="str">
        <f>IF(ISBLANK('C5'!W16),"",'C5'!W16)</f>
        <v/>
      </c>
      <c r="M85" s="78" t="str">
        <f t="shared" si="2"/>
        <v>OK</v>
      </c>
      <c r="N85" s="79"/>
    </row>
    <row r="86" spans="1:14" ht="23.25" hidden="1">
      <c r="A86" s="80" t="s">
        <v>2591</v>
      </c>
      <c r="B86" s="186" t="s">
        <v>579</v>
      </c>
      <c r="C86" s="187" t="s">
        <v>205</v>
      </c>
      <c r="D86" s="189" t="s">
        <v>177</v>
      </c>
      <c r="E86" s="187" t="s">
        <v>483</v>
      </c>
      <c r="F86" s="187" t="s">
        <v>205</v>
      </c>
      <c r="G86" s="189" t="s">
        <v>580</v>
      </c>
      <c r="H86" s="188" t="str">
        <f>IF(AND(ISBLANK('C5'!Y17),$I$86&lt;&gt;"Z"),"",'C5'!Y17)</f>
        <v/>
      </c>
      <c r="I86" s="188" t="str">
        <f>IF(ISBLANK('C5'!Z17),"",'C5'!Z17)</f>
        <v/>
      </c>
      <c r="J86" s="81" t="s">
        <v>483</v>
      </c>
      <c r="K86" s="188" t="str">
        <f>IF(AND(ISBLANK('C5'!V17),$L$86&lt;&gt;"Z"),"",'C5'!V17)</f>
        <v/>
      </c>
      <c r="L86" s="188" t="str">
        <f>IF(ISBLANK('C5'!W17),"",'C5'!W17)</f>
        <v/>
      </c>
      <c r="M86" s="78" t="str">
        <f t="shared" si="2"/>
        <v>OK</v>
      </c>
      <c r="N86" s="79"/>
    </row>
    <row r="87" spans="1:14" ht="23.25" hidden="1">
      <c r="A87" s="80" t="s">
        <v>2591</v>
      </c>
      <c r="B87" s="186" t="s">
        <v>581</v>
      </c>
      <c r="C87" s="187" t="s">
        <v>205</v>
      </c>
      <c r="D87" s="189" t="s">
        <v>178</v>
      </c>
      <c r="E87" s="187" t="s">
        <v>483</v>
      </c>
      <c r="F87" s="187" t="s">
        <v>205</v>
      </c>
      <c r="G87" s="189" t="s">
        <v>582</v>
      </c>
      <c r="H87" s="188" t="str">
        <f>IF(AND(ISBLANK('C5'!Y18),$I$87&lt;&gt;"Z"),"",'C5'!Y18)</f>
        <v/>
      </c>
      <c r="I87" s="188" t="str">
        <f>IF(ISBLANK('C5'!Z18),"",'C5'!Z18)</f>
        <v/>
      </c>
      <c r="J87" s="81" t="s">
        <v>483</v>
      </c>
      <c r="K87" s="188" t="str">
        <f>IF(AND(ISBLANK('C5'!V18),$L$87&lt;&gt;"Z"),"",'C5'!V18)</f>
        <v/>
      </c>
      <c r="L87" s="188" t="str">
        <f>IF(ISBLANK('C5'!W18),"",'C5'!W18)</f>
        <v/>
      </c>
      <c r="M87" s="78" t="str">
        <f t="shared" si="2"/>
        <v>OK</v>
      </c>
      <c r="N87" s="79"/>
    </row>
    <row r="88" spans="1:14" ht="23.25" hidden="1">
      <c r="A88" s="80" t="s">
        <v>2591</v>
      </c>
      <c r="B88" s="186" t="s">
        <v>583</v>
      </c>
      <c r="C88" s="187" t="s">
        <v>205</v>
      </c>
      <c r="D88" s="189" t="s">
        <v>179</v>
      </c>
      <c r="E88" s="187" t="s">
        <v>483</v>
      </c>
      <c r="F88" s="187" t="s">
        <v>205</v>
      </c>
      <c r="G88" s="189" t="s">
        <v>584</v>
      </c>
      <c r="H88" s="188" t="str">
        <f>IF(AND(ISBLANK('C5'!Y19),$I$88&lt;&gt;"Z"),"",'C5'!Y19)</f>
        <v/>
      </c>
      <c r="I88" s="188" t="str">
        <f>IF(ISBLANK('C5'!Z19),"",'C5'!Z19)</f>
        <v/>
      </c>
      <c r="J88" s="81" t="s">
        <v>483</v>
      </c>
      <c r="K88" s="188" t="str">
        <f>IF(AND(ISBLANK('C5'!V19),$L$88&lt;&gt;"Z"),"",'C5'!V19)</f>
        <v/>
      </c>
      <c r="L88" s="188" t="str">
        <f>IF(ISBLANK('C5'!W19),"",'C5'!W19)</f>
        <v/>
      </c>
      <c r="M88" s="78" t="str">
        <f t="shared" si="2"/>
        <v>OK</v>
      </c>
      <c r="N88" s="79"/>
    </row>
    <row r="89" spans="1:14" ht="23.25" hidden="1">
      <c r="A89" s="80" t="s">
        <v>2591</v>
      </c>
      <c r="B89" s="186" t="s">
        <v>585</v>
      </c>
      <c r="C89" s="187" t="s">
        <v>205</v>
      </c>
      <c r="D89" s="189" t="s">
        <v>180</v>
      </c>
      <c r="E89" s="187" t="s">
        <v>483</v>
      </c>
      <c r="F89" s="187" t="s">
        <v>205</v>
      </c>
      <c r="G89" s="189" t="s">
        <v>512</v>
      </c>
      <c r="H89" s="188" t="str">
        <f>IF(AND(ISBLANK('C5'!Y20),$I$89&lt;&gt;"Z"),"",'C5'!Y20)</f>
        <v/>
      </c>
      <c r="I89" s="188" t="str">
        <f>IF(ISBLANK('C5'!Z20),"",'C5'!Z20)</f>
        <v/>
      </c>
      <c r="J89" s="81" t="s">
        <v>483</v>
      </c>
      <c r="K89" s="188" t="str">
        <f>IF(AND(ISBLANK('C5'!V20),$L$89&lt;&gt;"Z"),"",'C5'!V20)</f>
        <v/>
      </c>
      <c r="L89" s="188" t="str">
        <f>IF(ISBLANK('C5'!W20),"",'C5'!W20)</f>
        <v/>
      </c>
      <c r="M89" s="78" t="str">
        <f t="shared" si="2"/>
        <v>OK</v>
      </c>
      <c r="N89" s="79"/>
    </row>
    <row r="90" spans="1:14" ht="23.25" hidden="1">
      <c r="A90" s="80" t="s">
        <v>2591</v>
      </c>
      <c r="B90" s="186" t="s">
        <v>586</v>
      </c>
      <c r="C90" s="187" t="s">
        <v>205</v>
      </c>
      <c r="D90" s="189" t="s">
        <v>181</v>
      </c>
      <c r="E90" s="187" t="s">
        <v>483</v>
      </c>
      <c r="F90" s="187" t="s">
        <v>205</v>
      </c>
      <c r="G90" s="189" t="s">
        <v>501</v>
      </c>
      <c r="H90" s="188" t="str">
        <f>IF(AND(ISBLANK('C5'!Y21),$I$90&lt;&gt;"Z"),"",'C5'!Y21)</f>
        <v/>
      </c>
      <c r="I90" s="188" t="str">
        <f>IF(ISBLANK('C5'!Z21),"",'C5'!Z21)</f>
        <v/>
      </c>
      <c r="J90" s="81" t="s">
        <v>483</v>
      </c>
      <c r="K90" s="188" t="str">
        <f>IF(AND(ISBLANK('C5'!V21),$L$90&lt;&gt;"Z"),"",'C5'!V21)</f>
        <v/>
      </c>
      <c r="L90" s="188" t="str">
        <f>IF(ISBLANK('C5'!W21),"",'C5'!W21)</f>
        <v/>
      </c>
      <c r="M90" s="78" t="str">
        <f t="shared" si="2"/>
        <v>OK</v>
      </c>
      <c r="N90" s="79"/>
    </row>
    <row r="91" spans="1:14" ht="23.25" hidden="1">
      <c r="A91" s="80" t="s">
        <v>2591</v>
      </c>
      <c r="B91" s="186" t="s">
        <v>587</v>
      </c>
      <c r="C91" s="187" t="s">
        <v>205</v>
      </c>
      <c r="D91" s="189" t="s">
        <v>182</v>
      </c>
      <c r="E91" s="187" t="s">
        <v>483</v>
      </c>
      <c r="F91" s="187" t="s">
        <v>205</v>
      </c>
      <c r="G91" s="189" t="s">
        <v>490</v>
      </c>
      <c r="H91" s="188" t="str">
        <f>IF(AND(ISBLANK('C5'!Y22),$I$91&lt;&gt;"Z"),"",'C5'!Y22)</f>
        <v/>
      </c>
      <c r="I91" s="188" t="str">
        <f>IF(ISBLANK('C5'!Z22),"",'C5'!Z22)</f>
        <v/>
      </c>
      <c r="J91" s="81" t="s">
        <v>483</v>
      </c>
      <c r="K91" s="188" t="str">
        <f>IF(AND(ISBLANK('C5'!V22),$L$91&lt;&gt;"Z"),"",'C5'!V22)</f>
        <v/>
      </c>
      <c r="L91" s="188" t="str">
        <f>IF(ISBLANK('C5'!W22),"",'C5'!W22)</f>
        <v/>
      </c>
      <c r="M91" s="78" t="str">
        <f t="shared" si="2"/>
        <v>OK</v>
      </c>
      <c r="N91" s="79"/>
    </row>
    <row r="92" spans="1:14" ht="23.25" hidden="1">
      <c r="A92" s="80" t="s">
        <v>2591</v>
      </c>
      <c r="B92" s="186" t="s">
        <v>588</v>
      </c>
      <c r="C92" s="187" t="s">
        <v>205</v>
      </c>
      <c r="D92" s="189" t="s">
        <v>183</v>
      </c>
      <c r="E92" s="187" t="s">
        <v>483</v>
      </c>
      <c r="F92" s="187" t="s">
        <v>205</v>
      </c>
      <c r="G92" s="189" t="s">
        <v>550</v>
      </c>
      <c r="H92" s="188" t="str">
        <f>IF(AND(ISBLANK('C5'!Y23),$I$92&lt;&gt;"Z"),"",'C5'!Y23)</f>
        <v/>
      </c>
      <c r="I92" s="188" t="str">
        <f>IF(ISBLANK('C5'!Z23),"",'C5'!Z23)</f>
        <v/>
      </c>
      <c r="J92" s="81" t="s">
        <v>483</v>
      </c>
      <c r="K92" s="188" t="str">
        <f>IF(AND(ISBLANK('C5'!V23),$L$92&lt;&gt;"Z"),"",'C5'!V23)</f>
        <v/>
      </c>
      <c r="L92" s="188" t="str">
        <f>IF(ISBLANK('C5'!W23),"",'C5'!W23)</f>
        <v/>
      </c>
      <c r="M92" s="78" t="str">
        <f t="shared" si="2"/>
        <v>OK</v>
      </c>
      <c r="N92" s="79"/>
    </row>
    <row r="93" spans="1:14" ht="23.25" hidden="1">
      <c r="A93" s="80" t="s">
        <v>2591</v>
      </c>
      <c r="B93" s="186" t="s">
        <v>589</v>
      </c>
      <c r="C93" s="187" t="s">
        <v>205</v>
      </c>
      <c r="D93" s="189" t="s">
        <v>184</v>
      </c>
      <c r="E93" s="187" t="s">
        <v>483</v>
      </c>
      <c r="F93" s="187" t="s">
        <v>205</v>
      </c>
      <c r="G93" s="189" t="s">
        <v>590</v>
      </c>
      <c r="H93" s="188" t="str">
        <f>IF(AND(ISBLANK('C5'!Y24),$I$93&lt;&gt;"Z"),"",'C5'!Y24)</f>
        <v/>
      </c>
      <c r="I93" s="188" t="str">
        <f>IF(ISBLANK('C5'!Z24),"",'C5'!Z24)</f>
        <v/>
      </c>
      <c r="J93" s="81" t="s">
        <v>483</v>
      </c>
      <c r="K93" s="188" t="str">
        <f>IF(AND(ISBLANK('C5'!V24),$L$93&lt;&gt;"Z"),"",'C5'!V24)</f>
        <v/>
      </c>
      <c r="L93" s="188" t="str">
        <f>IF(ISBLANK('C5'!W24),"",'C5'!W24)</f>
        <v/>
      </c>
      <c r="M93" s="78" t="str">
        <f t="shared" si="2"/>
        <v>OK</v>
      </c>
      <c r="N93" s="79"/>
    </row>
    <row r="94" spans="1:14" ht="23.25" hidden="1">
      <c r="A94" s="80" t="s">
        <v>2591</v>
      </c>
      <c r="B94" s="186" t="s">
        <v>591</v>
      </c>
      <c r="C94" s="187" t="s">
        <v>205</v>
      </c>
      <c r="D94" s="189" t="s">
        <v>185</v>
      </c>
      <c r="E94" s="187" t="s">
        <v>483</v>
      </c>
      <c r="F94" s="187" t="s">
        <v>205</v>
      </c>
      <c r="G94" s="189" t="s">
        <v>513</v>
      </c>
      <c r="H94" s="188" t="str">
        <f>IF(AND(ISBLANK('C5'!Y25),$I$94&lt;&gt;"Z"),"",'C5'!Y25)</f>
        <v/>
      </c>
      <c r="I94" s="188" t="str">
        <f>IF(ISBLANK('C5'!Z25),"",'C5'!Z25)</f>
        <v/>
      </c>
      <c r="J94" s="81" t="s">
        <v>483</v>
      </c>
      <c r="K94" s="188" t="str">
        <f>IF(AND(ISBLANK('C5'!V25),$L$94&lt;&gt;"Z"),"",'C5'!V25)</f>
        <v/>
      </c>
      <c r="L94" s="188" t="str">
        <f>IF(ISBLANK('C5'!W25),"",'C5'!W25)</f>
        <v/>
      </c>
      <c r="M94" s="78" t="str">
        <f t="shared" si="2"/>
        <v>OK</v>
      </c>
      <c r="N94" s="79"/>
    </row>
    <row r="95" spans="1:14" ht="23.25" hidden="1">
      <c r="A95" s="80" t="s">
        <v>2591</v>
      </c>
      <c r="B95" s="186" t="s">
        <v>592</v>
      </c>
      <c r="C95" s="187" t="s">
        <v>205</v>
      </c>
      <c r="D95" s="189" t="s">
        <v>186</v>
      </c>
      <c r="E95" s="187" t="s">
        <v>483</v>
      </c>
      <c r="F95" s="187" t="s">
        <v>205</v>
      </c>
      <c r="G95" s="189" t="s">
        <v>593</v>
      </c>
      <c r="H95" s="188" t="str">
        <f>IF(AND(ISBLANK('C5'!Y26),$I$95&lt;&gt;"Z"),"",'C5'!Y26)</f>
        <v/>
      </c>
      <c r="I95" s="188" t="str">
        <f>IF(ISBLANK('C5'!Z26),"",'C5'!Z26)</f>
        <v/>
      </c>
      <c r="J95" s="81" t="s">
        <v>483</v>
      </c>
      <c r="K95" s="188" t="str">
        <f>IF(AND(ISBLANK('C5'!V26),$L$95&lt;&gt;"Z"),"",'C5'!V26)</f>
        <v/>
      </c>
      <c r="L95" s="188" t="str">
        <f>IF(ISBLANK('C5'!W26),"",'C5'!W26)</f>
        <v/>
      </c>
      <c r="M95" s="78" t="str">
        <f t="shared" si="2"/>
        <v>OK</v>
      </c>
      <c r="N95" s="79"/>
    </row>
    <row r="96" spans="1:14" ht="23.25" hidden="1">
      <c r="A96" s="80" t="s">
        <v>2591</v>
      </c>
      <c r="B96" s="186" t="s">
        <v>594</v>
      </c>
      <c r="C96" s="187" t="s">
        <v>205</v>
      </c>
      <c r="D96" s="189" t="s">
        <v>187</v>
      </c>
      <c r="E96" s="187" t="s">
        <v>483</v>
      </c>
      <c r="F96" s="187" t="s">
        <v>205</v>
      </c>
      <c r="G96" s="189" t="s">
        <v>595</v>
      </c>
      <c r="H96" s="188" t="str">
        <f>IF(AND(ISBLANK('C5'!Y27),$I$96&lt;&gt;"Z"),"",'C5'!Y27)</f>
        <v/>
      </c>
      <c r="I96" s="188" t="str">
        <f>IF(ISBLANK('C5'!Z27),"",'C5'!Z27)</f>
        <v/>
      </c>
      <c r="J96" s="81" t="s">
        <v>483</v>
      </c>
      <c r="K96" s="188" t="str">
        <f>IF(AND(ISBLANK('C5'!V27),$L$96&lt;&gt;"Z"),"",'C5'!V27)</f>
        <v/>
      </c>
      <c r="L96" s="188" t="str">
        <f>IF(ISBLANK('C5'!W27),"",'C5'!W27)</f>
        <v/>
      </c>
      <c r="M96" s="78" t="str">
        <f t="shared" si="2"/>
        <v>OK</v>
      </c>
      <c r="N96" s="79"/>
    </row>
    <row r="97" spans="1:14" ht="23.25" hidden="1">
      <c r="A97" s="80" t="s">
        <v>2591</v>
      </c>
      <c r="B97" s="186" t="s">
        <v>596</v>
      </c>
      <c r="C97" s="187" t="s">
        <v>205</v>
      </c>
      <c r="D97" s="189" t="s">
        <v>188</v>
      </c>
      <c r="E97" s="187" t="s">
        <v>483</v>
      </c>
      <c r="F97" s="187" t="s">
        <v>205</v>
      </c>
      <c r="G97" s="189" t="s">
        <v>597</v>
      </c>
      <c r="H97" s="188" t="str">
        <f>IF(AND(ISBLANK('C5'!Y28),$I$97&lt;&gt;"Z"),"",'C5'!Y28)</f>
        <v/>
      </c>
      <c r="I97" s="188" t="str">
        <f>IF(ISBLANK('C5'!Z28),"",'C5'!Z28)</f>
        <v/>
      </c>
      <c r="J97" s="81" t="s">
        <v>483</v>
      </c>
      <c r="K97" s="188" t="str">
        <f>IF(AND(ISBLANK('C5'!V28),$L$97&lt;&gt;"Z"),"",'C5'!V28)</f>
        <v/>
      </c>
      <c r="L97" s="188" t="str">
        <f>IF(ISBLANK('C5'!W28),"",'C5'!W28)</f>
        <v/>
      </c>
      <c r="M97" s="78" t="str">
        <f t="shared" si="2"/>
        <v>OK</v>
      </c>
      <c r="N97" s="79"/>
    </row>
    <row r="98" spans="1:14" ht="23.25" hidden="1">
      <c r="A98" s="80" t="s">
        <v>2591</v>
      </c>
      <c r="B98" s="186" t="s">
        <v>598</v>
      </c>
      <c r="C98" s="187" t="s">
        <v>205</v>
      </c>
      <c r="D98" s="189" t="s">
        <v>189</v>
      </c>
      <c r="E98" s="187" t="s">
        <v>483</v>
      </c>
      <c r="F98" s="187" t="s">
        <v>205</v>
      </c>
      <c r="G98" s="189" t="s">
        <v>599</v>
      </c>
      <c r="H98" s="188" t="str">
        <f>IF(AND(ISBLANK('C5'!Y29),$I$98&lt;&gt;"Z"),"",'C5'!Y29)</f>
        <v/>
      </c>
      <c r="I98" s="188" t="str">
        <f>IF(ISBLANK('C5'!Z29),"",'C5'!Z29)</f>
        <v/>
      </c>
      <c r="J98" s="81" t="s">
        <v>483</v>
      </c>
      <c r="K98" s="188" t="str">
        <f>IF(AND(ISBLANK('C5'!V29),$L$98&lt;&gt;"Z"),"",'C5'!V29)</f>
        <v/>
      </c>
      <c r="L98" s="188" t="str">
        <f>IF(ISBLANK('C5'!W29),"",'C5'!W29)</f>
        <v/>
      </c>
      <c r="M98" s="78" t="str">
        <f t="shared" si="2"/>
        <v>OK</v>
      </c>
      <c r="N98" s="79"/>
    </row>
    <row r="99" spans="1:14" ht="23.25" hidden="1">
      <c r="A99" s="80" t="s">
        <v>2591</v>
      </c>
      <c r="B99" s="186" t="s">
        <v>600</v>
      </c>
      <c r="C99" s="187" t="s">
        <v>205</v>
      </c>
      <c r="D99" s="189" t="s">
        <v>190</v>
      </c>
      <c r="E99" s="187" t="s">
        <v>483</v>
      </c>
      <c r="F99" s="187" t="s">
        <v>205</v>
      </c>
      <c r="G99" s="189" t="s">
        <v>601</v>
      </c>
      <c r="H99" s="188" t="str">
        <f>IF(AND(ISBLANK('C5'!Y30),$I$99&lt;&gt;"Z"),"",'C5'!Y30)</f>
        <v/>
      </c>
      <c r="I99" s="188" t="str">
        <f>IF(ISBLANK('C5'!Z30),"",'C5'!Z30)</f>
        <v/>
      </c>
      <c r="J99" s="81" t="s">
        <v>483</v>
      </c>
      <c r="K99" s="188" t="str">
        <f>IF(AND(ISBLANK('C5'!V30),$L$99&lt;&gt;"Z"),"",'C5'!V30)</f>
        <v/>
      </c>
      <c r="L99" s="188" t="str">
        <f>IF(ISBLANK('C5'!W30),"",'C5'!W30)</f>
        <v/>
      </c>
      <c r="M99" s="78" t="str">
        <f t="shared" si="2"/>
        <v>OK</v>
      </c>
      <c r="N99" s="79"/>
    </row>
    <row r="100" spans="1:14" ht="23.25" hidden="1">
      <c r="A100" s="80" t="s">
        <v>2591</v>
      </c>
      <c r="B100" s="186" t="s">
        <v>602</v>
      </c>
      <c r="C100" s="187" t="s">
        <v>205</v>
      </c>
      <c r="D100" s="189" t="s">
        <v>191</v>
      </c>
      <c r="E100" s="187" t="s">
        <v>483</v>
      </c>
      <c r="F100" s="187" t="s">
        <v>205</v>
      </c>
      <c r="G100" s="189" t="s">
        <v>603</v>
      </c>
      <c r="H100" s="188" t="str">
        <f>IF(AND(ISBLANK('C5'!Y31),$I$100&lt;&gt;"Z"),"",'C5'!Y31)</f>
        <v/>
      </c>
      <c r="I100" s="188" t="str">
        <f>IF(ISBLANK('C5'!Z31),"",'C5'!Z31)</f>
        <v/>
      </c>
      <c r="J100" s="81" t="s">
        <v>483</v>
      </c>
      <c r="K100" s="188" t="str">
        <f>IF(AND(ISBLANK('C5'!V31),$L$100&lt;&gt;"Z"),"",'C5'!V31)</f>
        <v/>
      </c>
      <c r="L100" s="188" t="str">
        <f>IF(ISBLANK('C5'!W31),"",'C5'!W31)</f>
        <v/>
      </c>
      <c r="M100" s="78" t="str">
        <f t="shared" si="2"/>
        <v>OK</v>
      </c>
      <c r="N100" s="79"/>
    </row>
    <row r="101" spans="1:14" ht="23.25" hidden="1">
      <c r="A101" s="80" t="s">
        <v>2591</v>
      </c>
      <c r="B101" s="186" t="s">
        <v>604</v>
      </c>
      <c r="C101" s="187" t="s">
        <v>205</v>
      </c>
      <c r="D101" s="189" t="s">
        <v>192</v>
      </c>
      <c r="E101" s="187" t="s">
        <v>483</v>
      </c>
      <c r="F101" s="187" t="s">
        <v>205</v>
      </c>
      <c r="G101" s="189" t="s">
        <v>605</v>
      </c>
      <c r="H101" s="188" t="str">
        <f>IF(AND(ISBLANK('C5'!Y32),$I$101&lt;&gt;"Z"),"",'C5'!Y32)</f>
        <v/>
      </c>
      <c r="I101" s="188" t="str">
        <f>IF(ISBLANK('C5'!Z32),"",'C5'!Z32)</f>
        <v/>
      </c>
      <c r="J101" s="81" t="s">
        <v>483</v>
      </c>
      <c r="K101" s="188" t="str">
        <f>IF(AND(ISBLANK('C5'!V32),$L$101&lt;&gt;"Z"),"",'C5'!V32)</f>
        <v/>
      </c>
      <c r="L101" s="188" t="str">
        <f>IF(ISBLANK('C5'!W32),"",'C5'!W32)</f>
        <v/>
      </c>
      <c r="M101" s="78" t="str">
        <f t="shared" si="2"/>
        <v>OK</v>
      </c>
      <c r="N101" s="79"/>
    </row>
    <row r="102" spans="1:14" ht="23.25" hidden="1">
      <c r="A102" s="80" t="s">
        <v>2591</v>
      </c>
      <c r="B102" s="186" t="s">
        <v>606</v>
      </c>
      <c r="C102" s="187" t="s">
        <v>205</v>
      </c>
      <c r="D102" s="189" t="s">
        <v>193</v>
      </c>
      <c r="E102" s="187" t="s">
        <v>483</v>
      </c>
      <c r="F102" s="187" t="s">
        <v>205</v>
      </c>
      <c r="G102" s="189" t="s">
        <v>607</v>
      </c>
      <c r="H102" s="188" t="str">
        <f>IF(AND(ISBLANK('C5'!Y33),$I$102&lt;&gt;"Z"),"",'C5'!Y33)</f>
        <v/>
      </c>
      <c r="I102" s="188" t="str">
        <f>IF(ISBLANK('C5'!Z33),"",'C5'!Z33)</f>
        <v/>
      </c>
      <c r="J102" s="81" t="s">
        <v>483</v>
      </c>
      <c r="K102" s="188" t="str">
        <f>IF(AND(ISBLANK('C5'!V33),$L$102&lt;&gt;"Z"),"",'C5'!V33)</f>
        <v/>
      </c>
      <c r="L102" s="188" t="str">
        <f>IF(ISBLANK('C5'!W33),"",'C5'!W33)</f>
        <v/>
      </c>
      <c r="M102" s="78" t="str">
        <f t="shared" si="2"/>
        <v>OK</v>
      </c>
      <c r="N102" s="79"/>
    </row>
    <row r="103" spans="1:14" ht="23.25" hidden="1">
      <c r="A103" s="80" t="s">
        <v>2591</v>
      </c>
      <c r="B103" s="186" t="s">
        <v>608</v>
      </c>
      <c r="C103" s="187" t="s">
        <v>205</v>
      </c>
      <c r="D103" s="189" t="s">
        <v>194</v>
      </c>
      <c r="E103" s="187" t="s">
        <v>483</v>
      </c>
      <c r="F103" s="187" t="s">
        <v>205</v>
      </c>
      <c r="G103" s="189" t="s">
        <v>609</v>
      </c>
      <c r="H103" s="188" t="str">
        <f>IF(AND(ISBLANK('C5'!Y34),$I$103&lt;&gt;"Z"),"",'C5'!Y34)</f>
        <v/>
      </c>
      <c r="I103" s="188" t="str">
        <f>IF(ISBLANK('C5'!Z34),"",'C5'!Z34)</f>
        <v/>
      </c>
      <c r="J103" s="81" t="s">
        <v>483</v>
      </c>
      <c r="K103" s="188" t="str">
        <f>IF(AND(ISBLANK('C5'!V34),$L$103&lt;&gt;"Z"),"",'C5'!V34)</f>
        <v/>
      </c>
      <c r="L103" s="188" t="str">
        <f>IF(ISBLANK('C5'!W34),"",'C5'!W34)</f>
        <v/>
      </c>
      <c r="M103" s="78" t="str">
        <f t="shared" si="2"/>
        <v>OK</v>
      </c>
      <c r="N103" s="79"/>
    </row>
    <row r="104" spans="1:14" ht="23.25" hidden="1">
      <c r="A104" s="80" t="s">
        <v>2591</v>
      </c>
      <c r="B104" s="186" t="s">
        <v>610</v>
      </c>
      <c r="C104" s="187" t="s">
        <v>205</v>
      </c>
      <c r="D104" s="189" t="s">
        <v>611</v>
      </c>
      <c r="E104" s="187" t="s">
        <v>483</v>
      </c>
      <c r="F104" s="187" t="s">
        <v>205</v>
      </c>
      <c r="G104" s="189" t="s">
        <v>612</v>
      </c>
      <c r="H104" s="188" t="str">
        <f>IF(AND(ISBLANK('C5'!Y35),$I$104&lt;&gt;"Z"),"",'C5'!Y35)</f>
        <v/>
      </c>
      <c r="I104" s="188" t="str">
        <f>IF(ISBLANK('C5'!Z35),"",'C5'!Z35)</f>
        <v/>
      </c>
      <c r="J104" s="81" t="s">
        <v>483</v>
      </c>
      <c r="K104" s="188" t="str">
        <f>IF(AND(ISBLANK('C5'!V35),$L$104&lt;&gt;"Z"),"",'C5'!V35)</f>
        <v/>
      </c>
      <c r="L104" s="188" t="str">
        <f>IF(ISBLANK('C5'!W35),"",'C5'!W35)</f>
        <v/>
      </c>
      <c r="M104" s="78" t="str">
        <f t="shared" si="2"/>
        <v>OK</v>
      </c>
      <c r="N104" s="79"/>
    </row>
    <row r="105" spans="1:14" ht="23.25" hidden="1">
      <c r="A105" s="80" t="s">
        <v>2591</v>
      </c>
      <c r="B105" s="186" t="s">
        <v>613</v>
      </c>
      <c r="C105" s="187" t="s">
        <v>205</v>
      </c>
      <c r="D105" s="189" t="s">
        <v>614</v>
      </c>
      <c r="E105" s="187" t="s">
        <v>483</v>
      </c>
      <c r="F105" s="187" t="s">
        <v>205</v>
      </c>
      <c r="G105" s="189" t="s">
        <v>615</v>
      </c>
      <c r="H105" s="188" t="str">
        <f>IF(AND(ISBLANK('C5'!Y36),$I$105&lt;&gt;"Z"),"",'C5'!Y36)</f>
        <v/>
      </c>
      <c r="I105" s="188" t="str">
        <f>IF(ISBLANK('C5'!Z36),"",'C5'!Z36)</f>
        <v/>
      </c>
      <c r="J105" s="81" t="s">
        <v>483</v>
      </c>
      <c r="K105" s="188" t="str">
        <f>IF(AND(ISBLANK('C5'!V36),$L$105&lt;&gt;"Z"),"",'C5'!V36)</f>
        <v/>
      </c>
      <c r="L105" s="188" t="str">
        <f>IF(ISBLANK('C5'!W36),"",'C5'!W36)</f>
        <v/>
      </c>
      <c r="M105" s="78" t="str">
        <f t="shared" si="2"/>
        <v>OK</v>
      </c>
      <c r="N105" s="79"/>
    </row>
    <row r="106" spans="1:14" ht="23.25" hidden="1">
      <c r="A106" s="80" t="s">
        <v>2591</v>
      </c>
      <c r="B106" s="186" t="s">
        <v>616</v>
      </c>
      <c r="C106" s="187" t="s">
        <v>205</v>
      </c>
      <c r="D106" s="189" t="s">
        <v>506</v>
      </c>
      <c r="E106" s="187" t="s">
        <v>483</v>
      </c>
      <c r="F106" s="187" t="s">
        <v>205</v>
      </c>
      <c r="G106" s="189" t="s">
        <v>502</v>
      </c>
      <c r="H106" s="188" t="str">
        <f>IF(AND(ISBLANK('C5'!Y37),$I$106&lt;&gt;"Z"),"",'C5'!Y37)</f>
        <v/>
      </c>
      <c r="I106" s="188" t="str">
        <f>IF(ISBLANK('C5'!Z37),"",'C5'!Z37)</f>
        <v/>
      </c>
      <c r="J106" s="81" t="s">
        <v>483</v>
      </c>
      <c r="K106" s="188" t="str">
        <f>IF(AND(ISBLANK('C5'!V37),$L$106&lt;&gt;"Z"),"",'C5'!V37)</f>
        <v/>
      </c>
      <c r="L106" s="188" t="str">
        <f>IF(ISBLANK('C5'!W37),"",'C5'!W37)</f>
        <v/>
      </c>
      <c r="M106" s="78" t="str">
        <f t="shared" si="2"/>
        <v>OK</v>
      </c>
      <c r="N106" s="79"/>
    </row>
    <row r="107" spans="1:14" ht="23.25" hidden="1">
      <c r="A107" s="80" t="s">
        <v>2591</v>
      </c>
      <c r="B107" s="186" t="s">
        <v>617</v>
      </c>
      <c r="C107" s="187" t="s">
        <v>205</v>
      </c>
      <c r="D107" s="189" t="s">
        <v>618</v>
      </c>
      <c r="E107" s="187" t="s">
        <v>483</v>
      </c>
      <c r="F107" s="187" t="s">
        <v>205</v>
      </c>
      <c r="G107" s="189" t="s">
        <v>619</v>
      </c>
      <c r="H107" s="188" t="str">
        <f>IF(AND(ISBLANK('C5'!Y38),$I$107&lt;&gt;"Z"),"",'C5'!Y38)</f>
        <v/>
      </c>
      <c r="I107" s="188" t="str">
        <f>IF(ISBLANK('C5'!Z38),"",'C5'!Z38)</f>
        <v/>
      </c>
      <c r="J107" s="81" t="s">
        <v>483</v>
      </c>
      <c r="K107" s="188" t="str">
        <f>IF(AND(ISBLANK('C5'!V38),$L$107&lt;&gt;"Z"),"",'C5'!V38)</f>
        <v/>
      </c>
      <c r="L107" s="188" t="str">
        <f>IF(ISBLANK('C5'!W38),"",'C5'!W38)</f>
        <v/>
      </c>
      <c r="M107" s="78" t="str">
        <f t="shared" si="2"/>
        <v>OK</v>
      </c>
      <c r="N107" s="79"/>
    </row>
    <row r="108" spans="1:14" ht="23.25" hidden="1">
      <c r="A108" s="80" t="s">
        <v>2591</v>
      </c>
      <c r="B108" s="186" t="s">
        <v>620</v>
      </c>
      <c r="C108" s="187" t="s">
        <v>205</v>
      </c>
      <c r="D108" s="189" t="s">
        <v>621</v>
      </c>
      <c r="E108" s="187" t="s">
        <v>483</v>
      </c>
      <c r="F108" s="187" t="s">
        <v>205</v>
      </c>
      <c r="G108" s="189" t="s">
        <v>622</v>
      </c>
      <c r="H108" s="188" t="str">
        <f>IF(AND(ISBLANK('C5'!Y39),$I$108&lt;&gt;"Z"),"",'C5'!Y39)</f>
        <v/>
      </c>
      <c r="I108" s="188" t="str">
        <f>IF(ISBLANK('C5'!Z39),"",'C5'!Z39)</f>
        <v/>
      </c>
      <c r="J108" s="81" t="s">
        <v>483</v>
      </c>
      <c r="K108" s="188" t="str">
        <f>IF(AND(ISBLANK('C5'!V39),$L$108&lt;&gt;"Z"),"",'C5'!V39)</f>
        <v/>
      </c>
      <c r="L108" s="188" t="str">
        <f>IF(ISBLANK('C5'!W39),"",'C5'!W39)</f>
        <v/>
      </c>
      <c r="M108" s="78" t="str">
        <f t="shared" ref="M108:M171" si="3">IF(OR(AND(I108="M",AND(L108&lt;&gt;"M",L108&lt;&gt;"X")),AND(I108="X",AND(L108&lt;&gt;"M",L108&lt;&gt;"X",L108&lt;&gt;"W",NOT(AND(AND(ISNUMBER(K108),K108&gt;0),L108="")))),AND(H108=0,ISNUMBER(H108),I108="",L108="Z"),AND(K108="",L108="",AND(OR(ISNUMBER(H108),I108="Z"),OR(AND(H108=0,I108=""),H108=0,H108=""))),AND(OR(L108="",L108="Z"),OR(AND(I108="",H108&lt;&gt;""),I108="W"),OR(NOT(ISNUMBER(K108)),AND(ISNUMBER(H108),K108&lt;H108))),AND(OR(I108="",I108="W"),OR(L108="",L108="W"),AND(ISNUMBER(H108),K108&lt;H108))),"Check","OK")</f>
        <v>OK</v>
      </c>
      <c r="N108" s="79"/>
    </row>
    <row r="109" spans="1:14" ht="23.25" hidden="1">
      <c r="A109" s="80" t="s">
        <v>2591</v>
      </c>
      <c r="B109" s="186" t="s">
        <v>623</v>
      </c>
      <c r="C109" s="187" t="s">
        <v>205</v>
      </c>
      <c r="D109" s="189" t="s">
        <v>624</v>
      </c>
      <c r="E109" s="187" t="s">
        <v>483</v>
      </c>
      <c r="F109" s="187" t="s">
        <v>205</v>
      </c>
      <c r="G109" s="189" t="s">
        <v>625</v>
      </c>
      <c r="H109" s="188" t="str">
        <f>IF(AND(ISBLANK('C5'!Y40),$I$109&lt;&gt;"Z"),"",'C5'!Y40)</f>
        <v/>
      </c>
      <c r="I109" s="188" t="str">
        <f>IF(ISBLANK('C5'!Z40),"",'C5'!Z40)</f>
        <v/>
      </c>
      <c r="J109" s="81" t="s">
        <v>483</v>
      </c>
      <c r="K109" s="188" t="str">
        <f>IF(AND(ISBLANK('C5'!V40),$L$109&lt;&gt;"Z"),"",'C5'!V40)</f>
        <v/>
      </c>
      <c r="L109" s="188" t="str">
        <f>IF(ISBLANK('C5'!W40),"",'C5'!W40)</f>
        <v/>
      </c>
      <c r="M109" s="78" t="str">
        <f t="shared" si="3"/>
        <v>OK</v>
      </c>
      <c r="N109" s="79"/>
    </row>
    <row r="110" spans="1:14" ht="23.25" hidden="1">
      <c r="A110" s="80" t="s">
        <v>2591</v>
      </c>
      <c r="B110" s="186" t="s">
        <v>626</v>
      </c>
      <c r="C110" s="187" t="s">
        <v>205</v>
      </c>
      <c r="D110" s="189" t="s">
        <v>627</v>
      </c>
      <c r="E110" s="187" t="s">
        <v>483</v>
      </c>
      <c r="F110" s="187" t="s">
        <v>205</v>
      </c>
      <c r="G110" s="189" t="s">
        <v>628</v>
      </c>
      <c r="H110" s="188" t="str">
        <f>IF(AND(ISBLANK('C5'!Y41),$I$110&lt;&gt;"Z"),"",'C5'!Y41)</f>
        <v/>
      </c>
      <c r="I110" s="188" t="str">
        <f>IF(ISBLANK('C5'!Z41),"",'C5'!Z41)</f>
        <v/>
      </c>
      <c r="J110" s="81" t="s">
        <v>483</v>
      </c>
      <c r="K110" s="188" t="str">
        <f>IF(AND(ISBLANK('C5'!V41),$L$110&lt;&gt;"Z"),"",'C5'!V41)</f>
        <v/>
      </c>
      <c r="L110" s="188" t="str">
        <f>IF(ISBLANK('C5'!W41),"",'C5'!W41)</f>
        <v/>
      </c>
      <c r="M110" s="78" t="str">
        <f t="shared" si="3"/>
        <v>OK</v>
      </c>
      <c r="N110" s="79"/>
    </row>
    <row r="111" spans="1:14" ht="23.25" hidden="1">
      <c r="A111" s="80" t="s">
        <v>2591</v>
      </c>
      <c r="B111" s="186" t="s">
        <v>629</v>
      </c>
      <c r="C111" s="187" t="s">
        <v>205</v>
      </c>
      <c r="D111" s="189" t="s">
        <v>630</v>
      </c>
      <c r="E111" s="187" t="s">
        <v>483</v>
      </c>
      <c r="F111" s="187" t="s">
        <v>205</v>
      </c>
      <c r="G111" s="189" t="s">
        <v>516</v>
      </c>
      <c r="H111" s="188" t="str">
        <f>IF(AND(ISBLANK('C5'!Y42),$I$111&lt;&gt;"Z"),"",'C5'!Y42)</f>
        <v/>
      </c>
      <c r="I111" s="188" t="str">
        <f>IF(ISBLANK('C5'!Z42),"",'C5'!Z42)</f>
        <v/>
      </c>
      <c r="J111" s="81" t="s">
        <v>483</v>
      </c>
      <c r="K111" s="188" t="str">
        <f>IF(AND(ISBLANK('C5'!V42),$L$111&lt;&gt;"Z"),"",'C5'!V42)</f>
        <v/>
      </c>
      <c r="L111" s="188" t="str">
        <f>IF(ISBLANK('C5'!W42),"",'C5'!W42)</f>
        <v/>
      </c>
      <c r="M111" s="78" t="str">
        <f t="shared" si="3"/>
        <v>OK</v>
      </c>
      <c r="N111" s="79"/>
    </row>
    <row r="112" spans="1:14" ht="23.25" hidden="1">
      <c r="A112" s="80" t="s">
        <v>2591</v>
      </c>
      <c r="B112" s="186" t="s">
        <v>631</v>
      </c>
      <c r="C112" s="187" t="s">
        <v>205</v>
      </c>
      <c r="D112" s="189" t="s">
        <v>632</v>
      </c>
      <c r="E112" s="187" t="s">
        <v>483</v>
      </c>
      <c r="F112" s="187" t="s">
        <v>205</v>
      </c>
      <c r="G112" s="189" t="s">
        <v>633</v>
      </c>
      <c r="H112" s="188" t="str">
        <f>IF(AND(ISBLANK('C5'!Y44),$I$112&lt;&gt;"Z"),"",'C5'!Y44)</f>
        <v/>
      </c>
      <c r="I112" s="188" t="str">
        <f>IF(ISBLANK('C5'!Z44),"",'C5'!Z44)</f>
        <v/>
      </c>
      <c r="J112" s="81" t="s">
        <v>483</v>
      </c>
      <c r="K112" s="188" t="str">
        <f>IF(AND(ISBLANK('C5'!V44),$L$112&lt;&gt;"Z"),"",'C5'!V44)</f>
        <v/>
      </c>
      <c r="L112" s="188" t="str">
        <f>IF(ISBLANK('C5'!W44),"",'C5'!W44)</f>
        <v/>
      </c>
      <c r="M112" s="78" t="str">
        <f t="shared" si="3"/>
        <v>OK</v>
      </c>
      <c r="N112" s="79"/>
    </row>
    <row r="113" spans="1:14" ht="23.25" hidden="1">
      <c r="A113" s="80" t="s">
        <v>2591</v>
      </c>
      <c r="B113" s="186" t="s">
        <v>634</v>
      </c>
      <c r="C113" s="187" t="s">
        <v>205</v>
      </c>
      <c r="D113" s="189" t="s">
        <v>635</v>
      </c>
      <c r="E113" s="187" t="s">
        <v>483</v>
      </c>
      <c r="F113" s="187" t="s">
        <v>205</v>
      </c>
      <c r="G113" s="189" t="s">
        <v>636</v>
      </c>
      <c r="H113" s="188" t="str">
        <f>IF(AND(ISBLANK('C5'!Y45),$I$113&lt;&gt;"Z"),"",'C5'!Y45)</f>
        <v/>
      </c>
      <c r="I113" s="188" t="str">
        <f>IF(ISBLANK('C5'!Z45),"",'C5'!Z45)</f>
        <v/>
      </c>
      <c r="J113" s="81" t="s">
        <v>483</v>
      </c>
      <c r="K113" s="188" t="str">
        <f>IF(AND(ISBLANK('C5'!V45),$L$113&lt;&gt;"Z"),"",'C5'!V45)</f>
        <v/>
      </c>
      <c r="L113" s="188" t="str">
        <f>IF(ISBLANK('C5'!W45),"",'C5'!W45)</f>
        <v/>
      </c>
      <c r="M113" s="78" t="str">
        <f t="shared" si="3"/>
        <v>OK</v>
      </c>
      <c r="N113" s="79"/>
    </row>
    <row r="114" spans="1:14" ht="23.25" hidden="1">
      <c r="A114" s="80" t="s">
        <v>2591</v>
      </c>
      <c r="B114" s="186" t="s">
        <v>637</v>
      </c>
      <c r="C114" s="187" t="s">
        <v>205</v>
      </c>
      <c r="D114" s="189" t="s">
        <v>638</v>
      </c>
      <c r="E114" s="187" t="s">
        <v>483</v>
      </c>
      <c r="F114" s="187" t="s">
        <v>205</v>
      </c>
      <c r="G114" s="189" t="s">
        <v>639</v>
      </c>
      <c r="H114" s="188" t="str">
        <f>IF(AND(ISBLANK('C5'!Y46),$I$114&lt;&gt;"Z"),"",'C5'!Y46)</f>
        <v/>
      </c>
      <c r="I114" s="188" t="str">
        <f>IF(ISBLANK('C5'!Z46),"",'C5'!Z46)</f>
        <v/>
      </c>
      <c r="J114" s="81" t="s">
        <v>483</v>
      </c>
      <c r="K114" s="188" t="str">
        <f>IF(AND(ISBLANK('C5'!V46),$L$114&lt;&gt;"Z"),"",'C5'!V46)</f>
        <v/>
      </c>
      <c r="L114" s="188" t="str">
        <f>IF(ISBLANK('C5'!W46),"",'C5'!W46)</f>
        <v/>
      </c>
      <c r="M114" s="78" t="str">
        <f t="shared" si="3"/>
        <v>OK</v>
      </c>
      <c r="N114" s="79"/>
    </row>
    <row r="115" spans="1:14" ht="23.25" hidden="1">
      <c r="A115" s="80" t="s">
        <v>2591</v>
      </c>
      <c r="B115" s="186" t="s">
        <v>640</v>
      </c>
      <c r="C115" s="187" t="s">
        <v>205</v>
      </c>
      <c r="D115" s="189" t="s">
        <v>641</v>
      </c>
      <c r="E115" s="187" t="s">
        <v>483</v>
      </c>
      <c r="F115" s="187" t="s">
        <v>205</v>
      </c>
      <c r="G115" s="189" t="s">
        <v>642</v>
      </c>
      <c r="H115" s="188" t="str">
        <f>IF(AND(ISBLANK('C5'!Y47),$I$115&lt;&gt;"Z"),"",'C5'!Y47)</f>
        <v/>
      </c>
      <c r="I115" s="188" t="str">
        <f>IF(ISBLANK('C5'!Z47),"",'C5'!Z47)</f>
        <v/>
      </c>
      <c r="J115" s="81" t="s">
        <v>483</v>
      </c>
      <c r="K115" s="188" t="str">
        <f>IF(AND(ISBLANK('C5'!V47),$L$115&lt;&gt;"Z"),"",'C5'!V47)</f>
        <v/>
      </c>
      <c r="L115" s="188" t="str">
        <f>IF(ISBLANK('C5'!W47),"",'C5'!W47)</f>
        <v/>
      </c>
      <c r="M115" s="78" t="str">
        <f t="shared" si="3"/>
        <v>OK</v>
      </c>
      <c r="N115" s="79"/>
    </row>
    <row r="116" spans="1:14" ht="23.25" hidden="1">
      <c r="A116" s="80" t="s">
        <v>2591</v>
      </c>
      <c r="B116" s="186" t="s">
        <v>643</v>
      </c>
      <c r="C116" s="187" t="s">
        <v>205</v>
      </c>
      <c r="D116" s="189" t="s">
        <v>644</v>
      </c>
      <c r="E116" s="187" t="s">
        <v>483</v>
      </c>
      <c r="F116" s="187" t="s">
        <v>205</v>
      </c>
      <c r="G116" s="189" t="s">
        <v>645</v>
      </c>
      <c r="H116" s="188" t="str">
        <f>IF(AND(ISBLANK('C5'!Y48),$I$116&lt;&gt;"Z"),"",'C5'!Y48)</f>
        <v/>
      </c>
      <c r="I116" s="188" t="str">
        <f>IF(ISBLANK('C5'!Z48),"",'C5'!Z48)</f>
        <v/>
      </c>
      <c r="J116" s="81" t="s">
        <v>483</v>
      </c>
      <c r="K116" s="188" t="str">
        <f>IF(AND(ISBLANK('C5'!V48),$L$116&lt;&gt;"Z"),"",'C5'!V48)</f>
        <v/>
      </c>
      <c r="L116" s="188" t="str">
        <f>IF(ISBLANK('C5'!W48),"",'C5'!W48)</f>
        <v/>
      </c>
      <c r="M116" s="78" t="str">
        <f t="shared" si="3"/>
        <v>OK</v>
      </c>
      <c r="N116" s="79"/>
    </row>
    <row r="117" spans="1:14" ht="23.25" hidden="1">
      <c r="A117" s="80" t="s">
        <v>2591</v>
      </c>
      <c r="B117" s="186" t="s">
        <v>646</v>
      </c>
      <c r="C117" s="187" t="s">
        <v>205</v>
      </c>
      <c r="D117" s="189" t="s">
        <v>495</v>
      </c>
      <c r="E117" s="187" t="s">
        <v>483</v>
      </c>
      <c r="F117" s="187" t="s">
        <v>205</v>
      </c>
      <c r="G117" s="189" t="s">
        <v>491</v>
      </c>
      <c r="H117" s="188" t="str">
        <f>IF(AND(ISBLANK('C5'!Y49),$I$117&lt;&gt;"Z"),"",'C5'!Y49)</f>
        <v/>
      </c>
      <c r="I117" s="188" t="str">
        <f>IF(ISBLANK('C5'!Z49),"",'C5'!Z49)</f>
        <v/>
      </c>
      <c r="J117" s="81" t="s">
        <v>483</v>
      </c>
      <c r="K117" s="188" t="str">
        <f>IF(AND(ISBLANK('C5'!V49),$L$117&lt;&gt;"Z"),"",'C5'!V49)</f>
        <v/>
      </c>
      <c r="L117" s="188" t="str">
        <f>IF(ISBLANK('C5'!W49),"",'C5'!W49)</f>
        <v/>
      </c>
      <c r="M117" s="78" t="str">
        <f t="shared" si="3"/>
        <v>OK</v>
      </c>
      <c r="N117" s="79"/>
    </row>
    <row r="118" spans="1:14" ht="23.25" hidden="1">
      <c r="A118" s="80" t="s">
        <v>2591</v>
      </c>
      <c r="B118" s="186" t="s">
        <v>647</v>
      </c>
      <c r="C118" s="187" t="s">
        <v>205</v>
      </c>
      <c r="D118" s="189" t="s">
        <v>648</v>
      </c>
      <c r="E118" s="187" t="s">
        <v>483</v>
      </c>
      <c r="F118" s="187" t="s">
        <v>205</v>
      </c>
      <c r="G118" s="189" t="s">
        <v>649</v>
      </c>
      <c r="H118" s="188" t="str">
        <f>IF(AND(ISBLANK('C5'!Y50),$I$118&lt;&gt;"Z"),"",'C5'!Y50)</f>
        <v/>
      </c>
      <c r="I118" s="188" t="str">
        <f>IF(ISBLANK('C5'!Z50),"",'C5'!Z50)</f>
        <v/>
      </c>
      <c r="J118" s="81" t="s">
        <v>483</v>
      </c>
      <c r="K118" s="188" t="str">
        <f>IF(AND(ISBLANK('C5'!V50),$L$118&lt;&gt;"Z"),"",'C5'!V50)</f>
        <v/>
      </c>
      <c r="L118" s="188" t="str">
        <f>IF(ISBLANK('C5'!W50),"",'C5'!W50)</f>
        <v/>
      </c>
      <c r="M118" s="78" t="str">
        <f t="shared" si="3"/>
        <v>OK</v>
      </c>
      <c r="N118" s="79"/>
    </row>
    <row r="119" spans="1:14" ht="23.25" hidden="1">
      <c r="A119" s="80" t="s">
        <v>2591</v>
      </c>
      <c r="B119" s="186" t="s">
        <v>650</v>
      </c>
      <c r="C119" s="187" t="s">
        <v>205</v>
      </c>
      <c r="D119" s="189" t="s">
        <v>651</v>
      </c>
      <c r="E119" s="187" t="s">
        <v>483</v>
      </c>
      <c r="F119" s="187" t="s">
        <v>205</v>
      </c>
      <c r="G119" s="189" t="s">
        <v>652</v>
      </c>
      <c r="H119" s="188" t="str">
        <f>IF(AND(ISBLANK('C5'!Y51),$I$119&lt;&gt;"Z"),"",'C5'!Y51)</f>
        <v/>
      </c>
      <c r="I119" s="188" t="str">
        <f>IF(ISBLANK('C5'!Z51),"",'C5'!Z51)</f>
        <v/>
      </c>
      <c r="J119" s="81" t="s">
        <v>483</v>
      </c>
      <c r="K119" s="188" t="str">
        <f>IF(AND(ISBLANK('C5'!V51),$L$119&lt;&gt;"Z"),"",'C5'!V51)</f>
        <v/>
      </c>
      <c r="L119" s="188" t="str">
        <f>IF(ISBLANK('C5'!W51),"",'C5'!W51)</f>
        <v/>
      </c>
      <c r="M119" s="78" t="str">
        <f t="shared" si="3"/>
        <v>OK</v>
      </c>
      <c r="N119" s="79"/>
    </row>
    <row r="120" spans="1:14" ht="23.25" hidden="1">
      <c r="A120" s="80" t="s">
        <v>2591</v>
      </c>
      <c r="B120" s="186" t="s">
        <v>653</v>
      </c>
      <c r="C120" s="187" t="s">
        <v>205</v>
      </c>
      <c r="D120" s="189" t="s">
        <v>654</v>
      </c>
      <c r="E120" s="187" t="s">
        <v>483</v>
      </c>
      <c r="F120" s="187" t="s">
        <v>205</v>
      </c>
      <c r="G120" s="189" t="s">
        <v>655</v>
      </c>
      <c r="H120" s="188" t="str">
        <f>IF(AND(ISBLANK('C5'!Y52),$I$120&lt;&gt;"Z"),"",'C5'!Y52)</f>
        <v/>
      </c>
      <c r="I120" s="188" t="str">
        <f>IF(ISBLANK('C5'!Z52),"",'C5'!Z52)</f>
        <v/>
      </c>
      <c r="J120" s="81" t="s">
        <v>483</v>
      </c>
      <c r="K120" s="188" t="str">
        <f>IF(AND(ISBLANK('C5'!V52),$L$120&lt;&gt;"Z"),"",'C5'!V52)</f>
        <v/>
      </c>
      <c r="L120" s="188" t="str">
        <f>IF(ISBLANK('C5'!W52),"",'C5'!W52)</f>
        <v/>
      </c>
      <c r="M120" s="78" t="str">
        <f t="shared" si="3"/>
        <v>OK</v>
      </c>
      <c r="N120" s="79"/>
    </row>
    <row r="121" spans="1:14" ht="23.25" hidden="1">
      <c r="A121" s="80" t="s">
        <v>2591</v>
      </c>
      <c r="B121" s="186" t="s">
        <v>656</v>
      </c>
      <c r="C121" s="187" t="s">
        <v>205</v>
      </c>
      <c r="D121" s="189" t="s">
        <v>657</v>
      </c>
      <c r="E121" s="187" t="s">
        <v>483</v>
      </c>
      <c r="F121" s="187" t="s">
        <v>205</v>
      </c>
      <c r="G121" s="189" t="s">
        <v>658</v>
      </c>
      <c r="H121" s="188" t="str">
        <f>IF(AND(ISBLANK('C5'!Y53),$I$121&lt;&gt;"Z"),"",'C5'!Y53)</f>
        <v/>
      </c>
      <c r="I121" s="188" t="str">
        <f>IF(ISBLANK('C5'!Z53),"",'C5'!Z53)</f>
        <v/>
      </c>
      <c r="J121" s="81" t="s">
        <v>483</v>
      </c>
      <c r="K121" s="188" t="str">
        <f>IF(AND(ISBLANK('C5'!V53),$L$121&lt;&gt;"Z"),"",'C5'!V53)</f>
        <v/>
      </c>
      <c r="L121" s="188" t="str">
        <f>IF(ISBLANK('C5'!W53),"",'C5'!W53)</f>
        <v/>
      </c>
      <c r="M121" s="78" t="str">
        <f t="shared" si="3"/>
        <v>OK</v>
      </c>
      <c r="N121" s="79"/>
    </row>
    <row r="122" spans="1:14" ht="23.25" hidden="1">
      <c r="A122" s="80" t="s">
        <v>2591</v>
      </c>
      <c r="B122" s="186" t="s">
        <v>659</v>
      </c>
      <c r="C122" s="187" t="s">
        <v>205</v>
      </c>
      <c r="D122" s="189" t="s">
        <v>660</v>
      </c>
      <c r="E122" s="187" t="s">
        <v>483</v>
      </c>
      <c r="F122" s="187" t="s">
        <v>205</v>
      </c>
      <c r="G122" s="189" t="s">
        <v>661</v>
      </c>
      <c r="H122" s="188" t="str">
        <f>IF(AND(ISBLANK('C5'!Y54),$I$122&lt;&gt;"Z"),"",'C5'!Y54)</f>
        <v/>
      </c>
      <c r="I122" s="188" t="str">
        <f>IF(ISBLANK('C5'!Z54),"",'C5'!Z54)</f>
        <v/>
      </c>
      <c r="J122" s="81" t="s">
        <v>483</v>
      </c>
      <c r="K122" s="188" t="str">
        <f>IF(AND(ISBLANK('C5'!V54),$L$122&lt;&gt;"Z"),"",'C5'!V54)</f>
        <v/>
      </c>
      <c r="L122" s="188" t="str">
        <f>IF(ISBLANK('C5'!W54),"",'C5'!W54)</f>
        <v/>
      </c>
      <c r="M122" s="78" t="str">
        <f t="shared" si="3"/>
        <v>OK</v>
      </c>
      <c r="N122" s="79"/>
    </row>
    <row r="123" spans="1:14" ht="23.25" hidden="1">
      <c r="A123" s="80" t="s">
        <v>2591</v>
      </c>
      <c r="B123" s="186" t="s">
        <v>662</v>
      </c>
      <c r="C123" s="187" t="s">
        <v>205</v>
      </c>
      <c r="D123" s="189" t="s">
        <v>663</v>
      </c>
      <c r="E123" s="187" t="s">
        <v>483</v>
      </c>
      <c r="F123" s="187" t="s">
        <v>205</v>
      </c>
      <c r="G123" s="189" t="s">
        <v>664</v>
      </c>
      <c r="H123" s="188" t="str">
        <f>IF(AND(ISBLANK('C5'!Y55),$I$123&lt;&gt;"Z"),"",'C5'!Y55)</f>
        <v/>
      </c>
      <c r="I123" s="188" t="str">
        <f>IF(ISBLANK('C5'!Z55),"",'C5'!Z55)</f>
        <v/>
      </c>
      <c r="J123" s="81" t="s">
        <v>483</v>
      </c>
      <c r="K123" s="188" t="str">
        <f>IF(AND(ISBLANK('C5'!V55),$L$123&lt;&gt;"Z"),"",'C5'!V55)</f>
        <v/>
      </c>
      <c r="L123" s="188" t="str">
        <f>IF(ISBLANK('C5'!W55),"",'C5'!W55)</f>
        <v/>
      </c>
      <c r="M123" s="78" t="str">
        <f t="shared" si="3"/>
        <v>OK</v>
      </c>
      <c r="N123" s="79"/>
    </row>
    <row r="124" spans="1:14" ht="23.25" hidden="1">
      <c r="A124" s="80" t="s">
        <v>2591</v>
      </c>
      <c r="B124" s="186" t="s">
        <v>665</v>
      </c>
      <c r="C124" s="187" t="s">
        <v>205</v>
      </c>
      <c r="D124" s="189" t="s">
        <v>666</v>
      </c>
      <c r="E124" s="187" t="s">
        <v>483</v>
      </c>
      <c r="F124" s="187" t="s">
        <v>205</v>
      </c>
      <c r="G124" s="189" t="s">
        <v>667</v>
      </c>
      <c r="H124" s="188" t="str">
        <f>IF(AND(ISBLANK('C5'!Y56),$I$124&lt;&gt;"Z"),"",'C5'!Y56)</f>
        <v/>
      </c>
      <c r="I124" s="188" t="str">
        <f>IF(ISBLANK('C5'!Z56),"",'C5'!Z56)</f>
        <v/>
      </c>
      <c r="J124" s="81" t="s">
        <v>483</v>
      </c>
      <c r="K124" s="188" t="str">
        <f>IF(AND(ISBLANK('C5'!V56),$L$124&lt;&gt;"Z"),"",'C5'!V56)</f>
        <v/>
      </c>
      <c r="L124" s="188" t="str">
        <f>IF(ISBLANK('C5'!W56),"",'C5'!W56)</f>
        <v/>
      </c>
      <c r="M124" s="78" t="str">
        <f t="shared" si="3"/>
        <v>OK</v>
      </c>
      <c r="N124" s="79"/>
    </row>
    <row r="125" spans="1:14" ht="23.25" hidden="1">
      <c r="A125" s="80" t="s">
        <v>2591</v>
      </c>
      <c r="B125" s="186" t="s">
        <v>668</v>
      </c>
      <c r="C125" s="187" t="s">
        <v>205</v>
      </c>
      <c r="D125" s="189" t="s">
        <v>669</v>
      </c>
      <c r="E125" s="187" t="s">
        <v>483</v>
      </c>
      <c r="F125" s="187" t="s">
        <v>205</v>
      </c>
      <c r="G125" s="189" t="s">
        <v>670</v>
      </c>
      <c r="H125" s="188" t="str">
        <f>IF(AND(ISBLANK('C5'!Y57),$I$125&lt;&gt;"Z"),"",'C5'!Y57)</f>
        <v/>
      </c>
      <c r="I125" s="188" t="str">
        <f>IF(ISBLANK('C5'!Z57),"",'C5'!Z57)</f>
        <v/>
      </c>
      <c r="J125" s="81" t="s">
        <v>483</v>
      </c>
      <c r="K125" s="188" t="str">
        <f>IF(AND(ISBLANK('C5'!V57),$L$125&lt;&gt;"Z"),"",'C5'!V57)</f>
        <v/>
      </c>
      <c r="L125" s="188" t="str">
        <f>IF(ISBLANK('C5'!W57),"",'C5'!W57)</f>
        <v/>
      </c>
      <c r="M125" s="78" t="str">
        <f t="shared" si="3"/>
        <v>OK</v>
      </c>
      <c r="N125" s="79"/>
    </row>
    <row r="126" spans="1:14" ht="23.25" hidden="1">
      <c r="A126" s="80" t="s">
        <v>2591</v>
      </c>
      <c r="B126" s="186" t="s">
        <v>671</v>
      </c>
      <c r="C126" s="187" t="s">
        <v>205</v>
      </c>
      <c r="D126" s="189" t="s">
        <v>672</v>
      </c>
      <c r="E126" s="187" t="s">
        <v>483</v>
      </c>
      <c r="F126" s="187" t="s">
        <v>205</v>
      </c>
      <c r="G126" s="189" t="s">
        <v>673</v>
      </c>
      <c r="H126" s="188" t="str">
        <f>IF(AND(ISBLANK('C5'!Y58),$I$126&lt;&gt;"Z"),"",'C5'!Y58)</f>
        <v/>
      </c>
      <c r="I126" s="188" t="str">
        <f>IF(ISBLANK('C5'!Z58),"",'C5'!Z58)</f>
        <v/>
      </c>
      <c r="J126" s="81" t="s">
        <v>483</v>
      </c>
      <c r="K126" s="188" t="str">
        <f>IF(AND(ISBLANK('C5'!V58),$L$126&lt;&gt;"Z"),"",'C5'!V58)</f>
        <v/>
      </c>
      <c r="L126" s="188" t="str">
        <f>IF(ISBLANK('C5'!W58),"",'C5'!W58)</f>
        <v/>
      </c>
      <c r="M126" s="78" t="str">
        <f t="shared" si="3"/>
        <v>OK</v>
      </c>
      <c r="N126" s="79"/>
    </row>
    <row r="127" spans="1:14" ht="23.25" hidden="1">
      <c r="A127" s="80" t="s">
        <v>2591</v>
      </c>
      <c r="B127" s="186" t="s">
        <v>674</v>
      </c>
      <c r="C127" s="187" t="s">
        <v>205</v>
      </c>
      <c r="D127" s="189" t="s">
        <v>675</v>
      </c>
      <c r="E127" s="187" t="s">
        <v>483</v>
      </c>
      <c r="F127" s="187" t="s">
        <v>205</v>
      </c>
      <c r="G127" s="189" t="s">
        <v>676</v>
      </c>
      <c r="H127" s="188" t="str">
        <f>IF(AND(ISBLANK('C5'!Y59),$I$127&lt;&gt;"Z"),"",'C5'!Y59)</f>
        <v/>
      </c>
      <c r="I127" s="188" t="str">
        <f>IF(ISBLANK('C5'!Z59),"",'C5'!Z59)</f>
        <v/>
      </c>
      <c r="J127" s="81" t="s">
        <v>483</v>
      </c>
      <c r="K127" s="188" t="str">
        <f>IF(AND(ISBLANK('C5'!V59),$L$127&lt;&gt;"Z"),"",'C5'!V59)</f>
        <v/>
      </c>
      <c r="L127" s="188" t="str">
        <f>IF(ISBLANK('C5'!W59),"",'C5'!W59)</f>
        <v/>
      </c>
      <c r="M127" s="78" t="str">
        <f t="shared" si="3"/>
        <v>OK</v>
      </c>
      <c r="N127" s="79"/>
    </row>
    <row r="128" spans="1:14" ht="23.25" hidden="1">
      <c r="A128" s="80" t="s">
        <v>2591</v>
      </c>
      <c r="B128" s="186" t="s">
        <v>677</v>
      </c>
      <c r="C128" s="187" t="s">
        <v>205</v>
      </c>
      <c r="D128" s="189" t="s">
        <v>678</v>
      </c>
      <c r="E128" s="187" t="s">
        <v>483</v>
      </c>
      <c r="F128" s="187" t="s">
        <v>205</v>
      </c>
      <c r="G128" s="189" t="s">
        <v>679</v>
      </c>
      <c r="H128" s="188" t="str">
        <f>IF(AND(ISBLANK('C5'!Y60),$I$128&lt;&gt;"Z"),"",'C5'!Y60)</f>
        <v/>
      </c>
      <c r="I128" s="188" t="str">
        <f>IF(ISBLANK('C5'!Z60),"",'C5'!Z60)</f>
        <v/>
      </c>
      <c r="J128" s="81" t="s">
        <v>483</v>
      </c>
      <c r="K128" s="188" t="str">
        <f>IF(AND(ISBLANK('C5'!V60),$L$128&lt;&gt;"Z"),"",'C5'!V60)</f>
        <v/>
      </c>
      <c r="L128" s="188" t="str">
        <f>IF(ISBLANK('C5'!W60),"",'C5'!W60)</f>
        <v/>
      </c>
      <c r="M128" s="78" t="str">
        <f t="shared" si="3"/>
        <v>OK</v>
      </c>
      <c r="N128" s="79"/>
    </row>
    <row r="129" spans="1:14" ht="23.25" hidden="1">
      <c r="A129" s="80" t="s">
        <v>2591</v>
      </c>
      <c r="B129" s="186" t="s">
        <v>680</v>
      </c>
      <c r="C129" s="187" t="s">
        <v>205</v>
      </c>
      <c r="D129" s="189" t="s">
        <v>681</v>
      </c>
      <c r="E129" s="187" t="s">
        <v>483</v>
      </c>
      <c r="F129" s="187" t="s">
        <v>205</v>
      </c>
      <c r="G129" s="189" t="s">
        <v>682</v>
      </c>
      <c r="H129" s="188" t="str">
        <f>IF(AND(ISBLANK('C5'!Y61),$I$129&lt;&gt;"Z"),"",'C5'!Y61)</f>
        <v/>
      </c>
      <c r="I129" s="188" t="str">
        <f>IF(ISBLANK('C5'!Z61),"",'C5'!Z61)</f>
        <v/>
      </c>
      <c r="J129" s="81" t="s">
        <v>483</v>
      </c>
      <c r="K129" s="188" t="str">
        <f>IF(AND(ISBLANK('C5'!V61),$L$129&lt;&gt;"Z"),"",'C5'!V61)</f>
        <v/>
      </c>
      <c r="L129" s="188" t="str">
        <f>IF(ISBLANK('C5'!W61),"",'C5'!W61)</f>
        <v/>
      </c>
      <c r="M129" s="78" t="str">
        <f t="shared" si="3"/>
        <v>OK</v>
      </c>
      <c r="N129" s="79"/>
    </row>
    <row r="130" spans="1:14" ht="23.25" hidden="1">
      <c r="A130" s="80" t="s">
        <v>2591</v>
      </c>
      <c r="B130" s="186" t="s">
        <v>683</v>
      </c>
      <c r="C130" s="187" t="s">
        <v>205</v>
      </c>
      <c r="D130" s="189" t="s">
        <v>684</v>
      </c>
      <c r="E130" s="187" t="s">
        <v>483</v>
      </c>
      <c r="F130" s="187" t="s">
        <v>205</v>
      </c>
      <c r="G130" s="189" t="s">
        <v>685</v>
      </c>
      <c r="H130" s="188" t="str">
        <f>IF(AND(ISBLANK('C5'!Y62),$I$130&lt;&gt;"Z"),"",'C5'!Y62)</f>
        <v/>
      </c>
      <c r="I130" s="188" t="str">
        <f>IF(ISBLANK('C5'!Z62),"",'C5'!Z62)</f>
        <v/>
      </c>
      <c r="J130" s="81" t="s">
        <v>483</v>
      </c>
      <c r="K130" s="188" t="str">
        <f>IF(AND(ISBLANK('C5'!V62),$L$130&lt;&gt;"Z"),"",'C5'!V62)</f>
        <v/>
      </c>
      <c r="L130" s="188" t="str">
        <f>IF(ISBLANK('C5'!W62),"",'C5'!W62)</f>
        <v/>
      </c>
      <c r="M130" s="78" t="str">
        <f t="shared" si="3"/>
        <v>OK</v>
      </c>
      <c r="N130" s="79"/>
    </row>
    <row r="131" spans="1:14" ht="23.25" hidden="1">
      <c r="A131" s="80" t="s">
        <v>2591</v>
      </c>
      <c r="B131" s="186" t="s">
        <v>686</v>
      </c>
      <c r="C131" s="187" t="s">
        <v>205</v>
      </c>
      <c r="D131" s="189" t="s">
        <v>687</v>
      </c>
      <c r="E131" s="187" t="s">
        <v>483</v>
      </c>
      <c r="F131" s="187" t="s">
        <v>205</v>
      </c>
      <c r="G131" s="189" t="s">
        <v>688</v>
      </c>
      <c r="H131" s="188" t="str">
        <f>IF(AND(ISBLANK('C5'!Y63),$I$131&lt;&gt;"Z"),"",'C5'!Y63)</f>
        <v/>
      </c>
      <c r="I131" s="188" t="str">
        <f>IF(ISBLANK('C5'!Z63),"",'C5'!Z63)</f>
        <v/>
      </c>
      <c r="J131" s="81" t="s">
        <v>483</v>
      </c>
      <c r="K131" s="188" t="str">
        <f>IF(AND(ISBLANK('C5'!V63),$L$131&lt;&gt;"Z"),"",'C5'!V63)</f>
        <v/>
      </c>
      <c r="L131" s="188" t="str">
        <f>IF(ISBLANK('C5'!W63),"",'C5'!W63)</f>
        <v/>
      </c>
      <c r="M131" s="78" t="str">
        <f t="shared" si="3"/>
        <v>OK</v>
      </c>
      <c r="N131" s="79"/>
    </row>
    <row r="132" spans="1:14" ht="23.25" hidden="1">
      <c r="A132" s="80" t="s">
        <v>2591</v>
      </c>
      <c r="B132" s="186" t="s">
        <v>689</v>
      </c>
      <c r="C132" s="187" t="s">
        <v>205</v>
      </c>
      <c r="D132" s="189" t="s">
        <v>690</v>
      </c>
      <c r="E132" s="187" t="s">
        <v>483</v>
      </c>
      <c r="F132" s="187" t="s">
        <v>205</v>
      </c>
      <c r="G132" s="189" t="s">
        <v>691</v>
      </c>
      <c r="H132" s="188" t="str">
        <f>IF(AND(ISBLANK('C5'!Y64),$I$132&lt;&gt;"Z"),"",'C5'!Y64)</f>
        <v/>
      </c>
      <c r="I132" s="188" t="str">
        <f>IF(ISBLANK('C5'!Z64),"",'C5'!Z64)</f>
        <v/>
      </c>
      <c r="J132" s="81" t="s">
        <v>483</v>
      </c>
      <c r="K132" s="188" t="str">
        <f>IF(AND(ISBLANK('C5'!V64),$L$132&lt;&gt;"Z"),"",'C5'!V64)</f>
        <v/>
      </c>
      <c r="L132" s="188" t="str">
        <f>IF(ISBLANK('C5'!W64),"",'C5'!W64)</f>
        <v/>
      </c>
      <c r="M132" s="78" t="str">
        <f t="shared" si="3"/>
        <v>OK</v>
      </c>
      <c r="N132" s="79"/>
    </row>
    <row r="133" spans="1:14" ht="23.25" hidden="1">
      <c r="A133" s="80" t="s">
        <v>2591</v>
      </c>
      <c r="B133" s="186" t="s">
        <v>692</v>
      </c>
      <c r="C133" s="187" t="s">
        <v>205</v>
      </c>
      <c r="D133" s="189" t="s">
        <v>693</v>
      </c>
      <c r="E133" s="187" t="s">
        <v>483</v>
      </c>
      <c r="F133" s="187" t="s">
        <v>205</v>
      </c>
      <c r="G133" s="189" t="s">
        <v>694</v>
      </c>
      <c r="H133" s="188" t="str">
        <f>IF(AND(ISBLANK('C5'!Y65),$I$133&lt;&gt;"Z"),"",'C5'!Y65)</f>
        <v/>
      </c>
      <c r="I133" s="188" t="str">
        <f>IF(ISBLANK('C5'!Z65),"",'C5'!Z65)</f>
        <v/>
      </c>
      <c r="J133" s="81" t="s">
        <v>483</v>
      </c>
      <c r="K133" s="188" t="str">
        <f>IF(AND(ISBLANK('C5'!V65),$L$133&lt;&gt;"Z"),"",'C5'!V65)</f>
        <v/>
      </c>
      <c r="L133" s="188" t="str">
        <f>IF(ISBLANK('C5'!W65),"",'C5'!W65)</f>
        <v/>
      </c>
      <c r="M133" s="78" t="str">
        <f t="shared" si="3"/>
        <v>OK</v>
      </c>
      <c r="N133" s="79"/>
    </row>
    <row r="134" spans="1:14" ht="23.25" hidden="1">
      <c r="A134" s="80" t="s">
        <v>2591</v>
      </c>
      <c r="B134" s="186" t="s">
        <v>695</v>
      </c>
      <c r="C134" s="187" t="s">
        <v>205</v>
      </c>
      <c r="D134" s="189" t="s">
        <v>696</v>
      </c>
      <c r="E134" s="187" t="s">
        <v>483</v>
      </c>
      <c r="F134" s="187" t="s">
        <v>205</v>
      </c>
      <c r="G134" s="189" t="s">
        <v>697</v>
      </c>
      <c r="H134" s="188" t="str">
        <f>IF(AND(ISBLANK('C5'!Y66),$I$134&lt;&gt;"Z"),"",'C5'!Y66)</f>
        <v/>
      </c>
      <c r="I134" s="188" t="str">
        <f>IF(ISBLANK('C5'!Z66),"",'C5'!Z66)</f>
        <v/>
      </c>
      <c r="J134" s="81" t="s">
        <v>483</v>
      </c>
      <c r="K134" s="188" t="str">
        <f>IF(AND(ISBLANK('C5'!V66),$L$134&lt;&gt;"Z"),"",'C5'!V66)</f>
        <v/>
      </c>
      <c r="L134" s="188" t="str">
        <f>IF(ISBLANK('C5'!W66),"",'C5'!W66)</f>
        <v/>
      </c>
      <c r="M134" s="78" t="str">
        <f t="shared" si="3"/>
        <v>OK</v>
      </c>
      <c r="N134" s="79"/>
    </row>
    <row r="135" spans="1:14" ht="23.25" hidden="1">
      <c r="A135" s="80" t="s">
        <v>2591</v>
      </c>
      <c r="B135" s="186" t="s">
        <v>698</v>
      </c>
      <c r="C135" s="187" t="s">
        <v>205</v>
      </c>
      <c r="D135" s="189" t="s">
        <v>699</v>
      </c>
      <c r="E135" s="187" t="s">
        <v>483</v>
      </c>
      <c r="F135" s="187" t="s">
        <v>205</v>
      </c>
      <c r="G135" s="189" t="s">
        <v>700</v>
      </c>
      <c r="H135" s="188" t="str">
        <f>IF(AND(ISBLANK('C5'!Y67),$I$135&lt;&gt;"Z"),"",'C5'!Y67)</f>
        <v/>
      </c>
      <c r="I135" s="188" t="str">
        <f>IF(ISBLANK('C5'!Z67),"",'C5'!Z67)</f>
        <v/>
      </c>
      <c r="J135" s="81" t="s">
        <v>483</v>
      </c>
      <c r="K135" s="188" t="str">
        <f>IF(AND(ISBLANK('C5'!V67),$L$135&lt;&gt;"Z"),"",'C5'!V67)</f>
        <v/>
      </c>
      <c r="L135" s="188" t="str">
        <f>IF(ISBLANK('C5'!W67),"",'C5'!W67)</f>
        <v/>
      </c>
      <c r="M135" s="78" t="str">
        <f t="shared" si="3"/>
        <v>OK</v>
      </c>
      <c r="N135" s="79"/>
    </row>
    <row r="136" spans="1:14" ht="23.25" hidden="1">
      <c r="A136" s="80" t="s">
        <v>2591</v>
      </c>
      <c r="B136" s="186" t="s">
        <v>701</v>
      </c>
      <c r="C136" s="187" t="s">
        <v>205</v>
      </c>
      <c r="D136" s="189" t="s">
        <v>702</v>
      </c>
      <c r="E136" s="187" t="s">
        <v>483</v>
      </c>
      <c r="F136" s="187" t="s">
        <v>205</v>
      </c>
      <c r="G136" s="189" t="s">
        <v>703</v>
      </c>
      <c r="H136" s="188" t="str">
        <f>IF(AND(ISBLANK('C5'!Y68),$I$136&lt;&gt;"Z"),"",'C5'!Y68)</f>
        <v/>
      </c>
      <c r="I136" s="188" t="str">
        <f>IF(ISBLANK('C5'!Z68),"",'C5'!Z68)</f>
        <v/>
      </c>
      <c r="J136" s="81" t="s">
        <v>483</v>
      </c>
      <c r="K136" s="188" t="str">
        <f>IF(AND(ISBLANK('C5'!V68),$L$136&lt;&gt;"Z"),"",'C5'!V68)</f>
        <v/>
      </c>
      <c r="L136" s="188" t="str">
        <f>IF(ISBLANK('C5'!W68),"",'C5'!W68)</f>
        <v/>
      </c>
      <c r="M136" s="78" t="str">
        <f t="shared" si="3"/>
        <v>OK</v>
      </c>
      <c r="N136" s="79"/>
    </row>
    <row r="137" spans="1:14" ht="23.25" hidden="1">
      <c r="A137" s="80" t="s">
        <v>2591</v>
      </c>
      <c r="B137" s="186" t="s">
        <v>704</v>
      </c>
      <c r="C137" s="187" t="s">
        <v>205</v>
      </c>
      <c r="D137" s="189" t="s">
        <v>705</v>
      </c>
      <c r="E137" s="187" t="s">
        <v>483</v>
      </c>
      <c r="F137" s="187" t="s">
        <v>205</v>
      </c>
      <c r="G137" s="189" t="s">
        <v>706</v>
      </c>
      <c r="H137" s="188" t="str">
        <f>IF(AND(ISBLANK('C5'!Y69),$I$137&lt;&gt;"Z"),"",'C5'!Y69)</f>
        <v/>
      </c>
      <c r="I137" s="188" t="str">
        <f>IF(ISBLANK('C5'!Z69),"",'C5'!Z69)</f>
        <v/>
      </c>
      <c r="J137" s="81" t="s">
        <v>483</v>
      </c>
      <c r="K137" s="188" t="str">
        <f>IF(AND(ISBLANK('C5'!V69),$L$137&lt;&gt;"Z"),"",'C5'!V69)</f>
        <v/>
      </c>
      <c r="L137" s="188" t="str">
        <f>IF(ISBLANK('C5'!W69),"",'C5'!W69)</f>
        <v/>
      </c>
      <c r="M137" s="78" t="str">
        <f t="shared" si="3"/>
        <v>OK</v>
      </c>
      <c r="N137" s="79"/>
    </row>
    <row r="138" spans="1:14" ht="23.25" hidden="1">
      <c r="A138" s="80" t="s">
        <v>2591</v>
      </c>
      <c r="B138" s="186" t="s">
        <v>707</v>
      </c>
      <c r="C138" s="187" t="s">
        <v>205</v>
      </c>
      <c r="D138" s="189" t="s">
        <v>708</v>
      </c>
      <c r="E138" s="187" t="s">
        <v>483</v>
      </c>
      <c r="F138" s="187" t="s">
        <v>205</v>
      </c>
      <c r="G138" s="189" t="s">
        <v>709</v>
      </c>
      <c r="H138" s="188" t="str">
        <f>IF(AND(ISBLANK('C5'!Y70),$I$138&lt;&gt;"Z"),"",'C5'!Y70)</f>
        <v/>
      </c>
      <c r="I138" s="188" t="str">
        <f>IF(ISBLANK('C5'!Z70),"",'C5'!Z70)</f>
        <v/>
      </c>
      <c r="J138" s="81" t="s">
        <v>483</v>
      </c>
      <c r="K138" s="188" t="str">
        <f>IF(AND(ISBLANK('C5'!V70),$L$138&lt;&gt;"Z"),"",'C5'!V70)</f>
        <v/>
      </c>
      <c r="L138" s="188" t="str">
        <f>IF(ISBLANK('C5'!W70),"",'C5'!W70)</f>
        <v/>
      </c>
      <c r="M138" s="78" t="str">
        <f t="shared" si="3"/>
        <v>OK</v>
      </c>
      <c r="N138" s="79"/>
    </row>
    <row r="139" spans="1:14" ht="23.25" hidden="1">
      <c r="A139" s="80" t="s">
        <v>2591</v>
      </c>
      <c r="B139" s="186" t="s">
        <v>710</v>
      </c>
      <c r="C139" s="187" t="s">
        <v>205</v>
      </c>
      <c r="D139" s="189" t="s">
        <v>711</v>
      </c>
      <c r="E139" s="187" t="s">
        <v>483</v>
      </c>
      <c r="F139" s="187" t="s">
        <v>205</v>
      </c>
      <c r="G139" s="189" t="s">
        <v>712</v>
      </c>
      <c r="H139" s="188" t="str">
        <f>IF(AND(ISBLANK('C5'!Y71),$I$139&lt;&gt;"Z"),"",'C5'!Y71)</f>
        <v/>
      </c>
      <c r="I139" s="188" t="str">
        <f>IF(ISBLANK('C5'!Z71),"",'C5'!Z71)</f>
        <v/>
      </c>
      <c r="J139" s="81" t="s">
        <v>483</v>
      </c>
      <c r="K139" s="188" t="str">
        <f>IF(AND(ISBLANK('C5'!V71),$L$139&lt;&gt;"Z"),"",'C5'!V71)</f>
        <v/>
      </c>
      <c r="L139" s="188" t="str">
        <f>IF(ISBLANK('C5'!W71),"",'C5'!W71)</f>
        <v/>
      </c>
      <c r="M139" s="78" t="str">
        <f t="shared" si="3"/>
        <v>OK</v>
      </c>
      <c r="N139" s="79"/>
    </row>
    <row r="140" spans="1:14" ht="23.25" hidden="1">
      <c r="A140" s="80" t="s">
        <v>2591</v>
      </c>
      <c r="B140" s="186" t="s">
        <v>713</v>
      </c>
      <c r="C140" s="187" t="s">
        <v>205</v>
      </c>
      <c r="D140" s="189" t="s">
        <v>714</v>
      </c>
      <c r="E140" s="187" t="s">
        <v>483</v>
      </c>
      <c r="F140" s="187" t="s">
        <v>205</v>
      </c>
      <c r="G140" s="189" t="s">
        <v>505</v>
      </c>
      <c r="H140" s="188" t="str">
        <f>IF(AND(ISBLANK('C5'!Y72),$I$140&lt;&gt;"Z"),"",'C5'!Y72)</f>
        <v/>
      </c>
      <c r="I140" s="188" t="str">
        <f>IF(ISBLANK('C5'!Z72),"",'C5'!Z72)</f>
        <v/>
      </c>
      <c r="J140" s="81" t="s">
        <v>483</v>
      </c>
      <c r="K140" s="188" t="str">
        <f>IF(AND(ISBLANK('C5'!V72),$L$140&lt;&gt;"Z"),"",'C5'!V72)</f>
        <v/>
      </c>
      <c r="L140" s="188" t="str">
        <f>IF(ISBLANK('C5'!W72),"",'C5'!W72)</f>
        <v/>
      </c>
      <c r="M140" s="78" t="str">
        <f t="shared" si="3"/>
        <v>OK</v>
      </c>
      <c r="N140" s="79"/>
    </row>
    <row r="141" spans="1:14" ht="23.25" hidden="1">
      <c r="A141" s="80" t="s">
        <v>2591</v>
      </c>
      <c r="B141" s="186" t="s">
        <v>715</v>
      </c>
      <c r="C141" s="187" t="s">
        <v>205</v>
      </c>
      <c r="D141" s="189" t="s">
        <v>716</v>
      </c>
      <c r="E141" s="187" t="s">
        <v>483</v>
      </c>
      <c r="F141" s="187" t="s">
        <v>205</v>
      </c>
      <c r="G141" s="189" t="s">
        <v>717</v>
      </c>
      <c r="H141" s="188" t="str">
        <f>IF(AND(ISBLANK('C5'!Y74),$I$141&lt;&gt;"Z"),"",'C5'!Y74)</f>
        <v/>
      </c>
      <c r="I141" s="188" t="str">
        <f>IF(ISBLANK('C5'!Z74),"",'C5'!Z74)</f>
        <v/>
      </c>
      <c r="J141" s="81" t="s">
        <v>483</v>
      </c>
      <c r="K141" s="188" t="str">
        <f>IF(AND(ISBLANK('C5'!V74),$L$141&lt;&gt;"Z"),"",'C5'!V74)</f>
        <v/>
      </c>
      <c r="L141" s="188" t="str">
        <f>IF(ISBLANK('C5'!W74),"",'C5'!W74)</f>
        <v/>
      </c>
      <c r="M141" s="78" t="str">
        <f t="shared" si="3"/>
        <v>OK</v>
      </c>
      <c r="N141" s="79"/>
    </row>
    <row r="142" spans="1:14" ht="23.25" hidden="1">
      <c r="A142" s="80" t="s">
        <v>2591</v>
      </c>
      <c r="B142" s="186" t="s">
        <v>718</v>
      </c>
      <c r="C142" s="187" t="s">
        <v>205</v>
      </c>
      <c r="D142" s="189" t="s">
        <v>719</v>
      </c>
      <c r="E142" s="187" t="s">
        <v>483</v>
      </c>
      <c r="F142" s="187" t="s">
        <v>205</v>
      </c>
      <c r="G142" s="189" t="s">
        <v>720</v>
      </c>
      <c r="H142" s="188" t="str">
        <f>IF(AND(ISBLANK('C5'!Y75),$I$142&lt;&gt;"Z"),"",'C5'!Y75)</f>
        <v/>
      </c>
      <c r="I142" s="188" t="str">
        <f>IF(ISBLANK('C5'!Z75),"",'C5'!Z75)</f>
        <v/>
      </c>
      <c r="J142" s="81" t="s">
        <v>483</v>
      </c>
      <c r="K142" s="188" t="str">
        <f>IF(AND(ISBLANK('C5'!V75),$L$142&lt;&gt;"Z"),"",'C5'!V75)</f>
        <v/>
      </c>
      <c r="L142" s="188" t="str">
        <f>IF(ISBLANK('C5'!W75),"",'C5'!W75)</f>
        <v/>
      </c>
      <c r="M142" s="78" t="str">
        <f t="shared" si="3"/>
        <v>OK</v>
      </c>
      <c r="N142" s="79"/>
    </row>
    <row r="143" spans="1:14" ht="23.25" hidden="1">
      <c r="A143" s="80" t="s">
        <v>2591</v>
      </c>
      <c r="B143" s="186" t="s">
        <v>721</v>
      </c>
      <c r="C143" s="187" t="s">
        <v>205</v>
      </c>
      <c r="D143" s="189" t="s">
        <v>722</v>
      </c>
      <c r="E143" s="187" t="s">
        <v>483</v>
      </c>
      <c r="F143" s="187" t="s">
        <v>205</v>
      </c>
      <c r="G143" s="189" t="s">
        <v>723</v>
      </c>
      <c r="H143" s="188" t="str">
        <f>IF(AND(ISBLANK('C5'!Y76),$I$143&lt;&gt;"Z"),"",'C5'!Y76)</f>
        <v/>
      </c>
      <c r="I143" s="188" t="str">
        <f>IF(ISBLANK('C5'!Z76),"",'C5'!Z76)</f>
        <v/>
      </c>
      <c r="J143" s="81" t="s">
        <v>483</v>
      </c>
      <c r="K143" s="188" t="str">
        <f>IF(AND(ISBLANK('C5'!V76),$L$143&lt;&gt;"Z"),"",'C5'!V76)</f>
        <v/>
      </c>
      <c r="L143" s="188" t="str">
        <f>IF(ISBLANK('C5'!W76),"",'C5'!W76)</f>
        <v/>
      </c>
      <c r="M143" s="78" t="str">
        <f t="shared" si="3"/>
        <v>OK</v>
      </c>
      <c r="N143" s="79"/>
    </row>
    <row r="144" spans="1:14" ht="23.25" hidden="1">
      <c r="A144" s="80" t="s">
        <v>2591</v>
      </c>
      <c r="B144" s="186" t="s">
        <v>724</v>
      </c>
      <c r="C144" s="187" t="s">
        <v>205</v>
      </c>
      <c r="D144" s="189" t="s">
        <v>725</v>
      </c>
      <c r="E144" s="187" t="s">
        <v>483</v>
      </c>
      <c r="F144" s="187" t="s">
        <v>205</v>
      </c>
      <c r="G144" s="189" t="s">
        <v>726</v>
      </c>
      <c r="H144" s="188" t="str">
        <f>IF(AND(ISBLANK('C5'!Y77),$I$144&lt;&gt;"Z"),"",'C5'!Y77)</f>
        <v/>
      </c>
      <c r="I144" s="188" t="str">
        <f>IF(ISBLANK('C5'!Z77),"",'C5'!Z77)</f>
        <v/>
      </c>
      <c r="J144" s="81" t="s">
        <v>483</v>
      </c>
      <c r="K144" s="188" t="str">
        <f>IF(AND(ISBLANK('C5'!V77),$L$144&lt;&gt;"Z"),"",'C5'!V77)</f>
        <v/>
      </c>
      <c r="L144" s="188" t="str">
        <f>IF(ISBLANK('C5'!W77),"",'C5'!W77)</f>
        <v/>
      </c>
      <c r="M144" s="78" t="str">
        <f t="shared" si="3"/>
        <v>OK</v>
      </c>
      <c r="N144" s="79"/>
    </row>
    <row r="145" spans="1:14" ht="23.25" hidden="1">
      <c r="A145" s="80" t="s">
        <v>2591</v>
      </c>
      <c r="B145" s="186" t="s">
        <v>727</v>
      </c>
      <c r="C145" s="187" t="s">
        <v>205</v>
      </c>
      <c r="D145" s="189" t="s">
        <v>728</v>
      </c>
      <c r="E145" s="187" t="s">
        <v>483</v>
      </c>
      <c r="F145" s="187" t="s">
        <v>205</v>
      </c>
      <c r="G145" s="189" t="s">
        <v>729</v>
      </c>
      <c r="H145" s="188" t="str">
        <f>IF(AND(ISBLANK('C5'!Y78),$I$145&lt;&gt;"Z"),"",'C5'!Y78)</f>
        <v/>
      </c>
      <c r="I145" s="188" t="str">
        <f>IF(ISBLANK('C5'!Z78),"",'C5'!Z78)</f>
        <v/>
      </c>
      <c r="J145" s="81" t="s">
        <v>483</v>
      </c>
      <c r="K145" s="188" t="str">
        <f>IF(AND(ISBLANK('C5'!V78),$L$145&lt;&gt;"Z"),"",'C5'!V78)</f>
        <v/>
      </c>
      <c r="L145" s="188" t="str">
        <f>IF(ISBLANK('C5'!W78),"",'C5'!W78)</f>
        <v/>
      </c>
      <c r="M145" s="78" t="str">
        <f t="shared" si="3"/>
        <v>OK</v>
      </c>
      <c r="N145" s="79"/>
    </row>
    <row r="146" spans="1:14" ht="23.25" hidden="1">
      <c r="A146" s="80" t="s">
        <v>2591</v>
      </c>
      <c r="B146" s="186" t="s">
        <v>730</v>
      </c>
      <c r="C146" s="187" t="s">
        <v>205</v>
      </c>
      <c r="D146" s="189" t="s">
        <v>731</v>
      </c>
      <c r="E146" s="187" t="s">
        <v>483</v>
      </c>
      <c r="F146" s="187" t="s">
        <v>205</v>
      </c>
      <c r="G146" s="189" t="s">
        <v>732</v>
      </c>
      <c r="H146" s="188" t="str">
        <f>IF(AND(ISBLANK('C5'!Y79),$I$146&lt;&gt;"Z"),"",'C5'!Y79)</f>
        <v/>
      </c>
      <c r="I146" s="188" t="str">
        <f>IF(ISBLANK('C5'!Z79),"",'C5'!Z79)</f>
        <v/>
      </c>
      <c r="J146" s="81" t="s">
        <v>483</v>
      </c>
      <c r="K146" s="188" t="str">
        <f>IF(AND(ISBLANK('C5'!V79),$L$146&lt;&gt;"Z"),"",'C5'!V79)</f>
        <v/>
      </c>
      <c r="L146" s="188" t="str">
        <f>IF(ISBLANK('C5'!W79),"",'C5'!W79)</f>
        <v/>
      </c>
      <c r="M146" s="78" t="str">
        <f t="shared" si="3"/>
        <v>OK</v>
      </c>
      <c r="N146" s="79"/>
    </row>
    <row r="147" spans="1:14" ht="23.25" hidden="1">
      <c r="A147" s="80" t="s">
        <v>2591</v>
      </c>
      <c r="B147" s="186" t="s">
        <v>733</v>
      </c>
      <c r="C147" s="187" t="s">
        <v>205</v>
      </c>
      <c r="D147" s="189" t="s">
        <v>734</v>
      </c>
      <c r="E147" s="187" t="s">
        <v>483</v>
      </c>
      <c r="F147" s="187" t="s">
        <v>205</v>
      </c>
      <c r="G147" s="189" t="s">
        <v>735</v>
      </c>
      <c r="H147" s="188" t="str">
        <f>IF(AND(ISBLANK('C5'!Y80),$I$147&lt;&gt;"Z"),"",'C5'!Y80)</f>
        <v/>
      </c>
      <c r="I147" s="188" t="str">
        <f>IF(ISBLANK('C5'!Z80),"",'C5'!Z80)</f>
        <v/>
      </c>
      <c r="J147" s="81" t="s">
        <v>483</v>
      </c>
      <c r="K147" s="188" t="str">
        <f>IF(AND(ISBLANK('C5'!V80),$L$147&lt;&gt;"Z"),"",'C5'!V80)</f>
        <v/>
      </c>
      <c r="L147" s="188" t="str">
        <f>IF(ISBLANK('C5'!W80),"",'C5'!W80)</f>
        <v/>
      </c>
      <c r="M147" s="78" t="str">
        <f t="shared" si="3"/>
        <v>OK</v>
      </c>
      <c r="N147" s="79"/>
    </row>
    <row r="148" spans="1:14" ht="23.25" hidden="1">
      <c r="A148" s="80" t="s">
        <v>2591</v>
      </c>
      <c r="B148" s="186" t="s">
        <v>736</v>
      </c>
      <c r="C148" s="187" t="s">
        <v>205</v>
      </c>
      <c r="D148" s="189" t="s">
        <v>737</v>
      </c>
      <c r="E148" s="187" t="s">
        <v>483</v>
      </c>
      <c r="F148" s="187" t="s">
        <v>205</v>
      </c>
      <c r="G148" s="189" t="s">
        <v>738</v>
      </c>
      <c r="H148" s="188" t="str">
        <f>IF(AND(ISBLANK('C5'!Y81),$I$148&lt;&gt;"Z"),"",'C5'!Y81)</f>
        <v/>
      </c>
      <c r="I148" s="188" t="str">
        <f>IF(ISBLANK('C5'!Z81),"",'C5'!Z81)</f>
        <v/>
      </c>
      <c r="J148" s="81" t="s">
        <v>483</v>
      </c>
      <c r="K148" s="188" t="str">
        <f>IF(AND(ISBLANK('C5'!V81),$L$148&lt;&gt;"Z"),"",'C5'!V81)</f>
        <v/>
      </c>
      <c r="L148" s="188" t="str">
        <f>IF(ISBLANK('C5'!W81),"",'C5'!W81)</f>
        <v/>
      </c>
      <c r="M148" s="78" t="str">
        <f t="shared" si="3"/>
        <v>OK</v>
      </c>
      <c r="N148" s="79"/>
    </row>
    <row r="149" spans="1:14" ht="23.25" hidden="1">
      <c r="A149" s="80" t="s">
        <v>2591</v>
      </c>
      <c r="B149" s="186" t="s">
        <v>739</v>
      </c>
      <c r="C149" s="187" t="s">
        <v>205</v>
      </c>
      <c r="D149" s="189" t="s">
        <v>740</v>
      </c>
      <c r="E149" s="187" t="s">
        <v>483</v>
      </c>
      <c r="F149" s="187" t="s">
        <v>205</v>
      </c>
      <c r="G149" s="189" t="s">
        <v>741</v>
      </c>
      <c r="H149" s="188" t="str">
        <f>IF(AND(ISBLANK('C5'!Y82),$I$149&lt;&gt;"Z"),"",'C5'!Y82)</f>
        <v/>
      </c>
      <c r="I149" s="188" t="str">
        <f>IF(ISBLANK('C5'!Z82),"",'C5'!Z82)</f>
        <v/>
      </c>
      <c r="J149" s="81" t="s">
        <v>483</v>
      </c>
      <c r="K149" s="188" t="str">
        <f>IF(AND(ISBLANK('C5'!V82),$L$149&lt;&gt;"Z"),"",'C5'!V82)</f>
        <v/>
      </c>
      <c r="L149" s="188" t="str">
        <f>IF(ISBLANK('C5'!W82),"",'C5'!W82)</f>
        <v/>
      </c>
      <c r="M149" s="78" t="str">
        <f t="shared" si="3"/>
        <v>OK</v>
      </c>
      <c r="N149" s="79"/>
    </row>
    <row r="150" spans="1:14" ht="23.25" hidden="1">
      <c r="A150" s="80" t="s">
        <v>2591</v>
      </c>
      <c r="B150" s="186" t="s">
        <v>742</v>
      </c>
      <c r="C150" s="187" t="s">
        <v>205</v>
      </c>
      <c r="D150" s="189" t="s">
        <v>743</v>
      </c>
      <c r="E150" s="187" t="s">
        <v>483</v>
      </c>
      <c r="F150" s="187" t="s">
        <v>205</v>
      </c>
      <c r="G150" s="189" t="s">
        <v>744</v>
      </c>
      <c r="H150" s="188" t="str">
        <f>IF(AND(ISBLANK('C5'!Y83),$I$150&lt;&gt;"Z"),"",'C5'!Y83)</f>
        <v/>
      </c>
      <c r="I150" s="188" t="str">
        <f>IF(ISBLANK('C5'!Z83),"",'C5'!Z83)</f>
        <v/>
      </c>
      <c r="J150" s="81" t="s">
        <v>483</v>
      </c>
      <c r="K150" s="188" t="str">
        <f>IF(AND(ISBLANK('C5'!V83),$L$150&lt;&gt;"Z"),"",'C5'!V83)</f>
        <v/>
      </c>
      <c r="L150" s="188" t="str">
        <f>IF(ISBLANK('C5'!W83),"",'C5'!W83)</f>
        <v/>
      </c>
      <c r="M150" s="78" t="str">
        <f t="shared" si="3"/>
        <v>OK</v>
      </c>
      <c r="N150" s="79"/>
    </row>
    <row r="151" spans="1:14" ht="23.25" hidden="1">
      <c r="A151" s="80" t="s">
        <v>2591</v>
      </c>
      <c r="B151" s="186" t="s">
        <v>745</v>
      </c>
      <c r="C151" s="187" t="s">
        <v>205</v>
      </c>
      <c r="D151" s="189" t="s">
        <v>746</v>
      </c>
      <c r="E151" s="187" t="s">
        <v>483</v>
      </c>
      <c r="F151" s="187" t="s">
        <v>205</v>
      </c>
      <c r="G151" s="189" t="s">
        <v>747</v>
      </c>
      <c r="H151" s="188" t="str">
        <f>IF(AND(ISBLANK('C5'!Y84),$I$151&lt;&gt;"Z"),"",'C5'!Y84)</f>
        <v/>
      </c>
      <c r="I151" s="188" t="str">
        <f>IF(ISBLANK('C5'!Z84),"",'C5'!Z84)</f>
        <v/>
      </c>
      <c r="J151" s="81" t="s">
        <v>483</v>
      </c>
      <c r="K151" s="188" t="str">
        <f>IF(AND(ISBLANK('C5'!V84),$L$151&lt;&gt;"Z"),"",'C5'!V84)</f>
        <v/>
      </c>
      <c r="L151" s="188" t="str">
        <f>IF(ISBLANK('C5'!W84),"",'C5'!W84)</f>
        <v/>
      </c>
      <c r="M151" s="78" t="str">
        <f t="shared" si="3"/>
        <v>OK</v>
      </c>
      <c r="N151" s="79"/>
    </row>
    <row r="152" spans="1:14" ht="23.25" hidden="1">
      <c r="A152" s="80" t="s">
        <v>2591</v>
      </c>
      <c r="B152" s="186" t="s">
        <v>748</v>
      </c>
      <c r="C152" s="187" t="s">
        <v>205</v>
      </c>
      <c r="D152" s="189" t="s">
        <v>749</v>
      </c>
      <c r="E152" s="187" t="s">
        <v>483</v>
      </c>
      <c r="F152" s="187" t="s">
        <v>205</v>
      </c>
      <c r="G152" s="189" t="s">
        <v>750</v>
      </c>
      <c r="H152" s="188" t="str">
        <f>IF(AND(ISBLANK('C5'!Y85),$I$152&lt;&gt;"Z"),"",'C5'!Y85)</f>
        <v/>
      </c>
      <c r="I152" s="188" t="str">
        <f>IF(ISBLANK('C5'!Z85),"",'C5'!Z85)</f>
        <v/>
      </c>
      <c r="J152" s="81" t="s">
        <v>483</v>
      </c>
      <c r="K152" s="188" t="str">
        <f>IF(AND(ISBLANK('C5'!V85),$L$152&lt;&gt;"Z"),"",'C5'!V85)</f>
        <v/>
      </c>
      <c r="L152" s="188" t="str">
        <f>IF(ISBLANK('C5'!W85),"",'C5'!W85)</f>
        <v/>
      </c>
      <c r="M152" s="78" t="str">
        <f t="shared" si="3"/>
        <v>OK</v>
      </c>
      <c r="N152" s="79"/>
    </row>
    <row r="153" spans="1:14" ht="23.25" hidden="1">
      <c r="A153" s="80" t="s">
        <v>2591</v>
      </c>
      <c r="B153" s="186" t="s">
        <v>751</v>
      </c>
      <c r="C153" s="187" t="s">
        <v>205</v>
      </c>
      <c r="D153" s="189" t="s">
        <v>752</v>
      </c>
      <c r="E153" s="187" t="s">
        <v>483</v>
      </c>
      <c r="F153" s="187" t="s">
        <v>205</v>
      </c>
      <c r="G153" s="189" t="s">
        <v>753</v>
      </c>
      <c r="H153" s="188" t="str">
        <f>IF(AND(ISBLANK('C5'!Y86),$I$153&lt;&gt;"Z"),"",'C5'!Y86)</f>
        <v/>
      </c>
      <c r="I153" s="188" t="str">
        <f>IF(ISBLANK('C5'!Z86),"",'C5'!Z86)</f>
        <v/>
      </c>
      <c r="J153" s="81" t="s">
        <v>483</v>
      </c>
      <c r="K153" s="188" t="str">
        <f>IF(AND(ISBLANK('C5'!V86),$L$153&lt;&gt;"Z"),"",'C5'!V86)</f>
        <v/>
      </c>
      <c r="L153" s="188" t="str">
        <f>IF(ISBLANK('C5'!W86),"",'C5'!W86)</f>
        <v/>
      </c>
      <c r="M153" s="78" t="str">
        <f t="shared" si="3"/>
        <v>OK</v>
      </c>
      <c r="N153" s="79"/>
    </row>
    <row r="154" spans="1:14" ht="23.25" hidden="1">
      <c r="A154" s="80" t="s">
        <v>2591</v>
      </c>
      <c r="B154" s="186" t="s">
        <v>754</v>
      </c>
      <c r="C154" s="187" t="s">
        <v>205</v>
      </c>
      <c r="D154" s="189" t="s">
        <v>755</v>
      </c>
      <c r="E154" s="187" t="s">
        <v>483</v>
      </c>
      <c r="F154" s="187" t="s">
        <v>205</v>
      </c>
      <c r="G154" s="189" t="s">
        <v>756</v>
      </c>
      <c r="H154" s="188" t="str">
        <f>IF(AND(ISBLANK('C5'!Y87),$I$154&lt;&gt;"Z"),"",'C5'!Y87)</f>
        <v/>
      </c>
      <c r="I154" s="188" t="str">
        <f>IF(ISBLANK('C5'!Z87),"",'C5'!Z87)</f>
        <v/>
      </c>
      <c r="J154" s="81" t="s">
        <v>483</v>
      </c>
      <c r="K154" s="188" t="str">
        <f>IF(AND(ISBLANK('C5'!V87),$L$154&lt;&gt;"Z"),"",'C5'!V87)</f>
        <v/>
      </c>
      <c r="L154" s="188" t="str">
        <f>IF(ISBLANK('C5'!W87),"",'C5'!W87)</f>
        <v/>
      </c>
      <c r="M154" s="78" t="str">
        <f t="shared" si="3"/>
        <v>OK</v>
      </c>
      <c r="N154" s="79"/>
    </row>
    <row r="155" spans="1:14" ht="23.25" hidden="1">
      <c r="A155" s="80" t="s">
        <v>2591</v>
      </c>
      <c r="B155" s="186" t="s">
        <v>757</v>
      </c>
      <c r="C155" s="187" t="s">
        <v>205</v>
      </c>
      <c r="D155" s="189" t="s">
        <v>758</v>
      </c>
      <c r="E155" s="187" t="s">
        <v>483</v>
      </c>
      <c r="F155" s="187" t="s">
        <v>205</v>
      </c>
      <c r="G155" s="189" t="s">
        <v>759</v>
      </c>
      <c r="H155" s="188" t="str">
        <f>IF(AND(ISBLANK('C5'!Y88),$I$155&lt;&gt;"Z"),"",'C5'!Y88)</f>
        <v/>
      </c>
      <c r="I155" s="188" t="str">
        <f>IF(ISBLANK('C5'!Z88),"",'C5'!Z88)</f>
        <v/>
      </c>
      <c r="J155" s="81" t="s">
        <v>483</v>
      </c>
      <c r="K155" s="188" t="str">
        <f>IF(AND(ISBLANK('C5'!V88),$L$155&lt;&gt;"Z"),"",'C5'!V88)</f>
        <v/>
      </c>
      <c r="L155" s="188" t="str">
        <f>IF(ISBLANK('C5'!W88),"",'C5'!W88)</f>
        <v/>
      </c>
      <c r="M155" s="78" t="str">
        <f t="shared" si="3"/>
        <v>OK</v>
      </c>
      <c r="N155" s="79"/>
    </row>
    <row r="156" spans="1:14" ht="23.25" hidden="1">
      <c r="A156" s="80" t="s">
        <v>2591</v>
      </c>
      <c r="B156" s="186" t="s">
        <v>760</v>
      </c>
      <c r="C156" s="187" t="s">
        <v>205</v>
      </c>
      <c r="D156" s="189" t="s">
        <v>761</v>
      </c>
      <c r="E156" s="187" t="s">
        <v>483</v>
      </c>
      <c r="F156" s="187" t="s">
        <v>205</v>
      </c>
      <c r="G156" s="189" t="s">
        <v>762</v>
      </c>
      <c r="H156" s="188" t="str">
        <f>IF(AND(ISBLANK('C5'!Y89),$I$156&lt;&gt;"Z"),"",'C5'!Y89)</f>
        <v/>
      </c>
      <c r="I156" s="188" t="str">
        <f>IF(ISBLANK('C5'!Z89),"",'C5'!Z89)</f>
        <v/>
      </c>
      <c r="J156" s="81" t="s">
        <v>483</v>
      </c>
      <c r="K156" s="188" t="str">
        <f>IF(AND(ISBLANK('C5'!V89),$L$156&lt;&gt;"Z"),"",'C5'!V89)</f>
        <v/>
      </c>
      <c r="L156" s="188" t="str">
        <f>IF(ISBLANK('C5'!W89),"",'C5'!W89)</f>
        <v/>
      </c>
      <c r="M156" s="78" t="str">
        <f t="shared" si="3"/>
        <v>OK</v>
      </c>
      <c r="N156" s="79"/>
    </row>
    <row r="157" spans="1:14" ht="23.25" hidden="1">
      <c r="A157" s="80" t="s">
        <v>2591</v>
      </c>
      <c r="B157" s="186" t="s">
        <v>763</v>
      </c>
      <c r="C157" s="187" t="s">
        <v>205</v>
      </c>
      <c r="D157" s="189" t="s">
        <v>764</v>
      </c>
      <c r="E157" s="187" t="s">
        <v>483</v>
      </c>
      <c r="F157" s="187" t="s">
        <v>205</v>
      </c>
      <c r="G157" s="189" t="s">
        <v>765</v>
      </c>
      <c r="H157" s="188" t="str">
        <f>IF(AND(ISBLANK('C5'!Y90),$I$157&lt;&gt;"Z"),"",'C5'!Y90)</f>
        <v/>
      </c>
      <c r="I157" s="188" t="str">
        <f>IF(ISBLANK('C5'!Z90),"",'C5'!Z90)</f>
        <v/>
      </c>
      <c r="J157" s="81" t="s">
        <v>483</v>
      </c>
      <c r="K157" s="188" t="str">
        <f>IF(AND(ISBLANK('C5'!V90),$L$157&lt;&gt;"Z"),"",'C5'!V90)</f>
        <v/>
      </c>
      <c r="L157" s="188" t="str">
        <f>IF(ISBLANK('C5'!W90),"",'C5'!W90)</f>
        <v/>
      </c>
      <c r="M157" s="78" t="str">
        <f t="shared" si="3"/>
        <v>OK</v>
      </c>
      <c r="N157" s="79"/>
    </row>
    <row r="158" spans="1:14" ht="23.25" hidden="1">
      <c r="A158" s="80" t="s">
        <v>2591</v>
      </c>
      <c r="B158" s="186" t="s">
        <v>766</v>
      </c>
      <c r="C158" s="187" t="s">
        <v>205</v>
      </c>
      <c r="D158" s="189" t="s">
        <v>767</v>
      </c>
      <c r="E158" s="187" t="s">
        <v>483</v>
      </c>
      <c r="F158" s="187" t="s">
        <v>205</v>
      </c>
      <c r="G158" s="189" t="s">
        <v>768</v>
      </c>
      <c r="H158" s="188" t="str">
        <f>IF(AND(ISBLANK('C5'!Y91),$I$158&lt;&gt;"Z"),"",'C5'!Y91)</f>
        <v/>
      </c>
      <c r="I158" s="188" t="str">
        <f>IF(ISBLANK('C5'!Z91),"",'C5'!Z91)</f>
        <v/>
      </c>
      <c r="J158" s="81" t="s">
        <v>483</v>
      </c>
      <c r="K158" s="188" t="str">
        <f>IF(AND(ISBLANK('C5'!V91),$L$158&lt;&gt;"Z"),"",'C5'!V91)</f>
        <v/>
      </c>
      <c r="L158" s="188" t="str">
        <f>IF(ISBLANK('C5'!W91),"",'C5'!W91)</f>
        <v/>
      </c>
      <c r="M158" s="78" t="str">
        <f t="shared" si="3"/>
        <v>OK</v>
      </c>
      <c r="N158" s="79"/>
    </row>
    <row r="159" spans="1:14" ht="23.25" hidden="1">
      <c r="A159" s="80" t="s">
        <v>2591</v>
      </c>
      <c r="B159" s="186" t="s">
        <v>769</v>
      </c>
      <c r="C159" s="187" t="s">
        <v>205</v>
      </c>
      <c r="D159" s="189" t="s">
        <v>770</v>
      </c>
      <c r="E159" s="187" t="s">
        <v>483</v>
      </c>
      <c r="F159" s="187" t="s">
        <v>205</v>
      </c>
      <c r="G159" s="189" t="s">
        <v>771</v>
      </c>
      <c r="H159" s="188" t="str">
        <f>IF(AND(ISBLANK('C5'!Y92),$I$159&lt;&gt;"Z"),"",'C5'!Y92)</f>
        <v/>
      </c>
      <c r="I159" s="188" t="str">
        <f>IF(ISBLANK('C5'!Z92),"",'C5'!Z92)</f>
        <v/>
      </c>
      <c r="J159" s="81" t="s">
        <v>483</v>
      </c>
      <c r="K159" s="188" t="str">
        <f>IF(AND(ISBLANK('C5'!V92),$L$159&lt;&gt;"Z"),"",'C5'!V92)</f>
        <v/>
      </c>
      <c r="L159" s="188" t="str">
        <f>IF(ISBLANK('C5'!W92),"",'C5'!W92)</f>
        <v/>
      </c>
      <c r="M159" s="78" t="str">
        <f t="shared" si="3"/>
        <v>OK</v>
      </c>
      <c r="N159" s="79"/>
    </row>
    <row r="160" spans="1:14" ht="23.25" hidden="1">
      <c r="A160" s="80" t="s">
        <v>2591</v>
      </c>
      <c r="B160" s="186" t="s">
        <v>772</v>
      </c>
      <c r="C160" s="187" t="s">
        <v>205</v>
      </c>
      <c r="D160" s="189" t="s">
        <v>773</v>
      </c>
      <c r="E160" s="187" t="s">
        <v>483</v>
      </c>
      <c r="F160" s="187" t="s">
        <v>205</v>
      </c>
      <c r="G160" s="189" t="s">
        <v>774</v>
      </c>
      <c r="H160" s="188" t="str">
        <f>IF(AND(ISBLANK('C5'!Y93),$I$160&lt;&gt;"Z"),"",'C5'!Y93)</f>
        <v/>
      </c>
      <c r="I160" s="188" t="str">
        <f>IF(ISBLANK('C5'!Z93),"",'C5'!Z93)</f>
        <v/>
      </c>
      <c r="J160" s="81" t="s">
        <v>483</v>
      </c>
      <c r="K160" s="188" t="str">
        <f>IF(AND(ISBLANK('C5'!V93),$L$160&lt;&gt;"Z"),"",'C5'!V93)</f>
        <v/>
      </c>
      <c r="L160" s="188" t="str">
        <f>IF(ISBLANK('C5'!W93),"",'C5'!W93)</f>
        <v/>
      </c>
      <c r="M160" s="78" t="str">
        <f t="shared" si="3"/>
        <v>OK</v>
      </c>
      <c r="N160" s="79"/>
    </row>
    <row r="161" spans="1:14" ht="23.25" hidden="1">
      <c r="A161" s="80" t="s">
        <v>2591</v>
      </c>
      <c r="B161" s="186" t="s">
        <v>775</v>
      </c>
      <c r="C161" s="187" t="s">
        <v>205</v>
      </c>
      <c r="D161" s="189" t="s">
        <v>776</v>
      </c>
      <c r="E161" s="187" t="s">
        <v>483</v>
      </c>
      <c r="F161" s="187" t="s">
        <v>205</v>
      </c>
      <c r="G161" s="189" t="s">
        <v>777</v>
      </c>
      <c r="H161" s="188" t="str">
        <f>IF(AND(ISBLANK('C5'!Y94),$I$161&lt;&gt;"Z"),"",'C5'!Y94)</f>
        <v/>
      </c>
      <c r="I161" s="188" t="str">
        <f>IF(ISBLANK('C5'!Z94),"",'C5'!Z94)</f>
        <v/>
      </c>
      <c r="J161" s="81" t="s">
        <v>483</v>
      </c>
      <c r="K161" s="188" t="str">
        <f>IF(AND(ISBLANK('C5'!V94),$L$161&lt;&gt;"Z"),"",'C5'!V94)</f>
        <v/>
      </c>
      <c r="L161" s="188" t="str">
        <f>IF(ISBLANK('C5'!W94),"",'C5'!W94)</f>
        <v/>
      </c>
      <c r="M161" s="78" t="str">
        <f t="shared" si="3"/>
        <v>OK</v>
      </c>
      <c r="N161" s="79"/>
    </row>
    <row r="162" spans="1:14" ht="23.25" hidden="1">
      <c r="A162" s="80" t="s">
        <v>2591</v>
      </c>
      <c r="B162" s="186" t="s">
        <v>778</v>
      </c>
      <c r="C162" s="187" t="s">
        <v>205</v>
      </c>
      <c r="D162" s="189" t="s">
        <v>779</v>
      </c>
      <c r="E162" s="187" t="s">
        <v>483</v>
      </c>
      <c r="F162" s="187" t="s">
        <v>205</v>
      </c>
      <c r="G162" s="189" t="s">
        <v>780</v>
      </c>
      <c r="H162" s="188" t="str">
        <f>IF(AND(ISBLANK('C5'!Y95),$I$162&lt;&gt;"Z"),"",'C5'!Y95)</f>
        <v/>
      </c>
      <c r="I162" s="188" t="str">
        <f>IF(ISBLANK('C5'!Z95),"",'C5'!Z95)</f>
        <v/>
      </c>
      <c r="J162" s="81" t="s">
        <v>483</v>
      </c>
      <c r="K162" s="188" t="str">
        <f>IF(AND(ISBLANK('C5'!V95),$L$162&lt;&gt;"Z"),"",'C5'!V95)</f>
        <v/>
      </c>
      <c r="L162" s="188" t="str">
        <f>IF(ISBLANK('C5'!W95),"",'C5'!W95)</f>
        <v/>
      </c>
      <c r="M162" s="78" t="str">
        <f t="shared" si="3"/>
        <v>OK</v>
      </c>
      <c r="N162" s="79"/>
    </row>
    <row r="163" spans="1:14" ht="23.25" hidden="1">
      <c r="A163" s="80" t="s">
        <v>2591</v>
      </c>
      <c r="B163" s="186" t="s">
        <v>781</v>
      </c>
      <c r="C163" s="187" t="s">
        <v>205</v>
      </c>
      <c r="D163" s="189" t="s">
        <v>782</v>
      </c>
      <c r="E163" s="187" t="s">
        <v>483</v>
      </c>
      <c r="F163" s="187" t="s">
        <v>205</v>
      </c>
      <c r="G163" s="189" t="s">
        <v>783</v>
      </c>
      <c r="H163" s="188" t="str">
        <f>IF(AND(ISBLANK('C5'!Y96),$I$163&lt;&gt;"Z"),"",'C5'!Y96)</f>
        <v/>
      </c>
      <c r="I163" s="188" t="str">
        <f>IF(ISBLANK('C5'!Z96),"",'C5'!Z96)</f>
        <v/>
      </c>
      <c r="J163" s="81" t="s">
        <v>483</v>
      </c>
      <c r="K163" s="188" t="str">
        <f>IF(AND(ISBLANK('C5'!V96),$L$163&lt;&gt;"Z"),"",'C5'!V96)</f>
        <v/>
      </c>
      <c r="L163" s="188" t="str">
        <f>IF(ISBLANK('C5'!W96),"",'C5'!W96)</f>
        <v/>
      </c>
      <c r="M163" s="78" t="str">
        <f t="shared" si="3"/>
        <v>OK</v>
      </c>
      <c r="N163" s="79"/>
    </row>
    <row r="164" spans="1:14" ht="23.25" hidden="1">
      <c r="A164" s="80" t="s">
        <v>2591</v>
      </c>
      <c r="B164" s="186" t="s">
        <v>784</v>
      </c>
      <c r="C164" s="187" t="s">
        <v>205</v>
      </c>
      <c r="D164" s="189" t="s">
        <v>785</v>
      </c>
      <c r="E164" s="187" t="s">
        <v>483</v>
      </c>
      <c r="F164" s="187" t="s">
        <v>205</v>
      </c>
      <c r="G164" s="189" t="s">
        <v>786</v>
      </c>
      <c r="H164" s="188" t="str">
        <f>IF(AND(ISBLANK('C5'!Y97),$I$164&lt;&gt;"Z"),"",'C5'!Y97)</f>
        <v/>
      </c>
      <c r="I164" s="188" t="str">
        <f>IF(ISBLANK('C5'!Z97),"",'C5'!Z97)</f>
        <v/>
      </c>
      <c r="J164" s="81" t="s">
        <v>483</v>
      </c>
      <c r="K164" s="188" t="str">
        <f>IF(AND(ISBLANK('C5'!V97),$L$164&lt;&gt;"Z"),"",'C5'!V97)</f>
        <v/>
      </c>
      <c r="L164" s="188" t="str">
        <f>IF(ISBLANK('C5'!W97),"",'C5'!W97)</f>
        <v/>
      </c>
      <c r="M164" s="78" t="str">
        <f t="shared" si="3"/>
        <v>OK</v>
      </c>
      <c r="N164" s="79"/>
    </row>
    <row r="165" spans="1:14" ht="23.25" hidden="1">
      <c r="A165" s="80" t="s">
        <v>2591</v>
      </c>
      <c r="B165" s="186" t="s">
        <v>787</v>
      </c>
      <c r="C165" s="187" t="s">
        <v>205</v>
      </c>
      <c r="D165" s="189" t="s">
        <v>788</v>
      </c>
      <c r="E165" s="187" t="s">
        <v>483</v>
      </c>
      <c r="F165" s="187" t="s">
        <v>205</v>
      </c>
      <c r="G165" s="189" t="s">
        <v>789</v>
      </c>
      <c r="H165" s="188" t="str">
        <f>IF(AND(ISBLANK('C5'!Y98),$I$165&lt;&gt;"Z"),"",'C5'!Y98)</f>
        <v/>
      </c>
      <c r="I165" s="188" t="str">
        <f>IF(ISBLANK('C5'!Z98),"",'C5'!Z98)</f>
        <v/>
      </c>
      <c r="J165" s="81" t="s">
        <v>483</v>
      </c>
      <c r="K165" s="188" t="str">
        <f>IF(AND(ISBLANK('C5'!V98),$L$165&lt;&gt;"Z"),"",'C5'!V98)</f>
        <v/>
      </c>
      <c r="L165" s="188" t="str">
        <f>IF(ISBLANK('C5'!W98),"",'C5'!W98)</f>
        <v/>
      </c>
      <c r="M165" s="78" t="str">
        <f t="shared" si="3"/>
        <v>OK</v>
      </c>
      <c r="N165" s="79"/>
    </row>
    <row r="166" spans="1:14" ht="23.25" hidden="1">
      <c r="A166" s="80" t="s">
        <v>2591</v>
      </c>
      <c r="B166" s="186" t="s">
        <v>790</v>
      </c>
      <c r="C166" s="187" t="s">
        <v>205</v>
      </c>
      <c r="D166" s="189" t="s">
        <v>791</v>
      </c>
      <c r="E166" s="187" t="s">
        <v>483</v>
      </c>
      <c r="F166" s="187" t="s">
        <v>205</v>
      </c>
      <c r="G166" s="189" t="s">
        <v>792</v>
      </c>
      <c r="H166" s="188" t="str">
        <f>IF(AND(ISBLANK('C5'!Y99),$I$166&lt;&gt;"Z"),"",'C5'!Y99)</f>
        <v/>
      </c>
      <c r="I166" s="188" t="str">
        <f>IF(ISBLANK('C5'!Z99),"",'C5'!Z99)</f>
        <v/>
      </c>
      <c r="J166" s="81" t="s">
        <v>483</v>
      </c>
      <c r="K166" s="188" t="str">
        <f>IF(AND(ISBLANK('C5'!V99),$L$166&lt;&gt;"Z"),"",'C5'!V99)</f>
        <v/>
      </c>
      <c r="L166" s="188" t="str">
        <f>IF(ISBLANK('C5'!W99),"",'C5'!W99)</f>
        <v/>
      </c>
      <c r="M166" s="78" t="str">
        <f t="shared" si="3"/>
        <v>OK</v>
      </c>
      <c r="N166" s="79"/>
    </row>
    <row r="167" spans="1:14" ht="23.25" hidden="1">
      <c r="A167" s="80" t="s">
        <v>2591</v>
      </c>
      <c r="B167" s="186" t="s">
        <v>793</v>
      </c>
      <c r="C167" s="187" t="s">
        <v>205</v>
      </c>
      <c r="D167" s="189" t="s">
        <v>794</v>
      </c>
      <c r="E167" s="187" t="s">
        <v>483</v>
      </c>
      <c r="F167" s="187" t="s">
        <v>205</v>
      </c>
      <c r="G167" s="189" t="s">
        <v>795</v>
      </c>
      <c r="H167" s="188" t="str">
        <f>IF(AND(ISBLANK('C5'!Y100),$I$167&lt;&gt;"Z"),"",'C5'!Y100)</f>
        <v/>
      </c>
      <c r="I167" s="188" t="str">
        <f>IF(ISBLANK('C5'!Z100),"",'C5'!Z100)</f>
        <v/>
      </c>
      <c r="J167" s="81" t="s">
        <v>483</v>
      </c>
      <c r="K167" s="188" t="str">
        <f>IF(AND(ISBLANK('C5'!V100),$L$167&lt;&gt;"Z"),"",'C5'!V100)</f>
        <v/>
      </c>
      <c r="L167" s="188" t="str">
        <f>IF(ISBLANK('C5'!W100),"",'C5'!W100)</f>
        <v/>
      </c>
      <c r="M167" s="78" t="str">
        <f t="shared" si="3"/>
        <v>OK</v>
      </c>
      <c r="N167" s="79"/>
    </row>
    <row r="168" spans="1:14" ht="23.25" hidden="1">
      <c r="A168" s="80" t="s">
        <v>2591</v>
      </c>
      <c r="B168" s="186" t="s">
        <v>796</v>
      </c>
      <c r="C168" s="187" t="s">
        <v>205</v>
      </c>
      <c r="D168" s="189" t="s">
        <v>797</v>
      </c>
      <c r="E168" s="187" t="s">
        <v>483</v>
      </c>
      <c r="F168" s="187" t="s">
        <v>205</v>
      </c>
      <c r="G168" s="189" t="s">
        <v>798</v>
      </c>
      <c r="H168" s="188" t="str">
        <f>IF(AND(ISBLANK('C5'!Y101),$I$168&lt;&gt;"Z"),"",'C5'!Y101)</f>
        <v/>
      </c>
      <c r="I168" s="188" t="str">
        <f>IF(ISBLANK('C5'!Z101),"",'C5'!Z101)</f>
        <v/>
      </c>
      <c r="J168" s="81" t="s">
        <v>483</v>
      </c>
      <c r="K168" s="188" t="str">
        <f>IF(AND(ISBLANK('C5'!V101),$L$168&lt;&gt;"Z"),"",'C5'!V101)</f>
        <v/>
      </c>
      <c r="L168" s="188" t="str">
        <f>IF(ISBLANK('C5'!W101),"",'C5'!W101)</f>
        <v/>
      </c>
      <c r="M168" s="78" t="str">
        <f t="shared" si="3"/>
        <v>OK</v>
      </c>
      <c r="N168" s="79"/>
    </row>
    <row r="169" spans="1:14" ht="23.25" hidden="1">
      <c r="A169" s="80" t="s">
        <v>2591</v>
      </c>
      <c r="B169" s="186" t="s">
        <v>799</v>
      </c>
      <c r="C169" s="187" t="s">
        <v>205</v>
      </c>
      <c r="D169" s="189" t="s">
        <v>800</v>
      </c>
      <c r="E169" s="187" t="s">
        <v>483</v>
      </c>
      <c r="F169" s="187" t="s">
        <v>205</v>
      </c>
      <c r="G169" s="189" t="s">
        <v>494</v>
      </c>
      <c r="H169" s="188" t="str">
        <f>IF(AND(ISBLANK('C5'!Y102),$I$169&lt;&gt;"Z"),"",'C5'!Y102)</f>
        <v/>
      </c>
      <c r="I169" s="188" t="str">
        <f>IF(ISBLANK('C5'!Z102),"",'C5'!Z102)</f>
        <v/>
      </c>
      <c r="J169" s="81" t="s">
        <v>483</v>
      </c>
      <c r="K169" s="188" t="str">
        <f>IF(AND(ISBLANK('C5'!V102),$L$169&lt;&gt;"Z"),"",'C5'!V102)</f>
        <v/>
      </c>
      <c r="L169" s="188" t="str">
        <f>IF(ISBLANK('C5'!W102),"",'C5'!W102)</f>
        <v/>
      </c>
      <c r="M169" s="78" t="str">
        <f t="shared" si="3"/>
        <v>OK</v>
      </c>
      <c r="N169" s="79"/>
    </row>
    <row r="170" spans="1:14" ht="23.25">
      <c r="A170" s="80" t="s">
        <v>2590</v>
      </c>
      <c r="B170" s="186" t="s">
        <v>2663</v>
      </c>
      <c r="C170" s="187" t="s">
        <v>461</v>
      </c>
      <c r="D170" s="189" t="s">
        <v>801</v>
      </c>
      <c r="E170" s="187" t="s">
        <v>483</v>
      </c>
      <c r="F170" s="187" t="s">
        <v>171</v>
      </c>
      <c r="G170" s="189" t="s">
        <v>2625</v>
      </c>
      <c r="H170" s="188" t="str">
        <f>IF(AND(ISBLANK('C6'!V238),$I$170&lt;&gt;"Z"),"",'C6'!V238)</f>
        <v/>
      </c>
      <c r="I170" s="188" t="str">
        <f>IF(ISBLANK('C6'!W238),"",'C6'!W238)</f>
        <v/>
      </c>
      <c r="J170" s="81" t="s">
        <v>483</v>
      </c>
      <c r="K170" s="188" t="str">
        <f>IF(AND(ISBLANK('C2'!AQ20),$L$170&lt;&gt;"Z"),"",'C2'!AQ20)</f>
        <v/>
      </c>
      <c r="L170" s="188" t="str">
        <f>IF(ISBLANK('C2'!AR20),"",'C2'!AR20)</f>
        <v/>
      </c>
      <c r="M170" s="78" t="str">
        <f t="shared" si="3"/>
        <v>OK</v>
      </c>
      <c r="N170" s="79"/>
    </row>
    <row r="171" spans="1:14" ht="23.25">
      <c r="A171" s="80" t="s">
        <v>2590</v>
      </c>
      <c r="B171" s="186" t="s">
        <v>2664</v>
      </c>
      <c r="C171" s="187" t="s">
        <v>461</v>
      </c>
      <c r="D171" s="189" t="s">
        <v>802</v>
      </c>
      <c r="E171" s="187" t="s">
        <v>483</v>
      </c>
      <c r="F171" s="187" t="s">
        <v>171</v>
      </c>
      <c r="G171" s="189" t="s">
        <v>2619</v>
      </c>
      <c r="H171" s="188" t="str">
        <f>IF(AND(ISBLANK('C6'!V464),$I$171&lt;&gt;"Z"),"",'C6'!V464)</f>
        <v/>
      </c>
      <c r="I171" s="188" t="str">
        <f>IF(ISBLANK('C6'!W464),"",'C6'!W464)</f>
        <v/>
      </c>
      <c r="J171" s="81" t="s">
        <v>483</v>
      </c>
      <c r="K171" s="188" t="str">
        <f>IF(AND(ISBLANK('C2'!AQ21),$L$171&lt;&gt;"Z"),"",'C2'!AQ21)</f>
        <v/>
      </c>
      <c r="L171" s="188" t="str">
        <f>IF(ISBLANK('C2'!AR21),"",'C2'!AR21)</f>
        <v/>
      </c>
      <c r="M171" s="78" t="str">
        <f t="shared" si="3"/>
        <v>OK</v>
      </c>
      <c r="N171" s="79"/>
    </row>
    <row r="172" spans="1:14" ht="23.25">
      <c r="A172" s="80" t="s">
        <v>2590</v>
      </c>
      <c r="B172" s="186" t="s">
        <v>2665</v>
      </c>
      <c r="C172" s="187" t="s">
        <v>461</v>
      </c>
      <c r="D172" s="189" t="s">
        <v>803</v>
      </c>
      <c r="E172" s="187" t="s">
        <v>483</v>
      </c>
      <c r="F172" s="187" t="s">
        <v>171</v>
      </c>
      <c r="G172" s="189" t="s">
        <v>2611</v>
      </c>
      <c r="H172" s="188" t="str">
        <f>IF(AND(ISBLANK('C6'!V690),$I$172&lt;&gt;"Z"),"",'C6'!V690)</f>
        <v/>
      </c>
      <c r="I172" s="188" t="str">
        <f>IF(ISBLANK('C6'!W690),"",'C6'!W690)</f>
        <v/>
      </c>
      <c r="J172" s="81" t="s">
        <v>483</v>
      </c>
      <c r="K172" s="188" t="str">
        <f>IF(AND(ISBLANK('C2'!AQ22),$L$172&lt;&gt;"Z"),"",'C2'!AQ22)</f>
        <v/>
      </c>
      <c r="L172" s="188" t="str">
        <f>IF(ISBLANK('C2'!AR22),"",'C2'!AR22)</f>
        <v/>
      </c>
      <c r="M172" s="78" t="str">
        <f t="shared" ref="M172:M235" si="4">IF(OR(AND(I172="M",AND(L172&lt;&gt;"M",L172&lt;&gt;"X")),AND(I172="X",AND(L172&lt;&gt;"M",L172&lt;&gt;"X",L172&lt;&gt;"W",NOT(AND(AND(ISNUMBER(K172),K172&gt;0),L172="")))),AND(H172=0,ISNUMBER(H172),I172="",L172="Z"),AND(K172="",L172="",AND(OR(ISNUMBER(H172),I172="Z"),OR(AND(H172=0,I172=""),H172=0,H172=""))),AND(OR(L172="",L172="Z"),OR(AND(I172="",H172&lt;&gt;""),I172="W"),OR(NOT(ISNUMBER(K172)),AND(ISNUMBER(H172),K172&lt;H172))),AND(OR(I172="",I172="W"),OR(L172="",L172="W"),AND(ISNUMBER(H172),K172&lt;H172))),"Check","OK")</f>
        <v>OK</v>
      </c>
      <c r="N172" s="79"/>
    </row>
    <row r="173" spans="1:14" hidden="1">
      <c r="A173" s="80" t="s">
        <v>2588</v>
      </c>
      <c r="B173" s="186" t="s">
        <v>804</v>
      </c>
      <c r="C173" s="187" t="s">
        <v>430</v>
      </c>
      <c r="D173" s="189" t="s">
        <v>484</v>
      </c>
      <c r="E173" s="187" t="s">
        <v>483</v>
      </c>
      <c r="F173" s="187" t="s">
        <v>429</v>
      </c>
      <c r="G173" s="189" t="s">
        <v>484</v>
      </c>
      <c r="H173" s="188" t="str">
        <f>IF(AND(ISBLANK('C7'!V14),$I$173&lt;&gt;"Z"),"",'C7'!V14)</f>
        <v/>
      </c>
      <c r="I173" s="188" t="str">
        <f>IF(ISBLANK('C7'!W14),"",'C7'!W14)</f>
        <v/>
      </c>
      <c r="J173" s="81" t="s">
        <v>483</v>
      </c>
      <c r="K173" s="188" t="str">
        <f>IF(AND(ISBLANK('C3'!V14),$L$173&lt;&gt;"Z"),"",'C3'!V14)</f>
        <v/>
      </c>
      <c r="L173" s="188" t="str">
        <f>IF(ISBLANK('C3'!W14),"",'C3'!W14)</f>
        <v/>
      </c>
      <c r="M173" s="78" t="str">
        <f t="shared" si="4"/>
        <v>OK</v>
      </c>
      <c r="N173" s="79"/>
    </row>
    <row r="174" spans="1:14" hidden="1">
      <c r="A174" s="80" t="s">
        <v>2588</v>
      </c>
      <c r="B174" s="186" t="s">
        <v>805</v>
      </c>
      <c r="C174" s="187" t="s">
        <v>430</v>
      </c>
      <c r="D174" s="189" t="s">
        <v>560</v>
      </c>
      <c r="E174" s="187" t="s">
        <v>483</v>
      </c>
      <c r="F174" s="187" t="s">
        <v>429</v>
      </c>
      <c r="G174" s="189" t="s">
        <v>560</v>
      </c>
      <c r="H174" s="188" t="str">
        <f>IF(AND(ISBLANK('C7'!V15),$I$174&lt;&gt;"Z"),"",'C7'!V15)</f>
        <v/>
      </c>
      <c r="I174" s="188" t="str">
        <f>IF(ISBLANK('C7'!W15),"",'C7'!W15)</f>
        <v/>
      </c>
      <c r="J174" s="81" t="s">
        <v>483</v>
      </c>
      <c r="K174" s="188" t="str">
        <f>IF(AND(ISBLANK('C3'!V15),$L$174&lt;&gt;"Z"),"",'C3'!V15)</f>
        <v/>
      </c>
      <c r="L174" s="188" t="str">
        <f>IF(ISBLANK('C3'!W15),"",'C3'!W15)</f>
        <v/>
      </c>
      <c r="M174" s="78" t="str">
        <f t="shared" si="4"/>
        <v>OK</v>
      </c>
      <c r="N174" s="79"/>
    </row>
    <row r="175" spans="1:14" hidden="1">
      <c r="A175" s="80" t="s">
        <v>2588</v>
      </c>
      <c r="B175" s="186" t="s">
        <v>806</v>
      </c>
      <c r="C175" s="187" t="s">
        <v>430</v>
      </c>
      <c r="D175" s="189" t="s">
        <v>562</v>
      </c>
      <c r="E175" s="187" t="s">
        <v>483</v>
      </c>
      <c r="F175" s="187" t="s">
        <v>429</v>
      </c>
      <c r="G175" s="189" t="s">
        <v>562</v>
      </c>
      <c r="H175" s="188" t="str">
        <f>IF(AND(ISBLANK('C7'!V16),$I$175&lt;&gt;"Z"),"",'C7'!V16)</f>
        <v/>
      </c>
      <c r="I175" s="188" t="str">
        <f>IF(ISBLANK('C7'!W16),"",'C7'!W16)</f>
        <v/>
      </c>
      <c r="J175" s="81" t="s">
        <v>483</v>
      </c>
      <c r="K175" s="188" t="str">
        <f>IF(AND(ISBLANK('C3'!V16),$L$175&lt;&gt;"Z"),"",'C3'!V16)</f>
        <v/>
      </c>
      <c r="L175" s="188" t="str">
        <f>IF(ISBLANK('C3'!W16),"",'C3'!W16)</f>
        <v/>
      </c>
      <c r="M175" s="78" t="str">
        <f t="shared" si="4"/>
        <v>OK</v>
      </c>
      <c r="N175" s="79"/>
    </row>
    <row r="176" spans="1:14" hidden="1">
      <c r="A176" s="80" t="s">
        <v>2588</v>
      </c>
      <c r="B176" s="186" t="s">
        <v>807</v>
      </c>
      <c r="C176" s="187" t="s">
        <v>430</v>
      </c>
      <c r="D176" s="189" t="s">
        <v>580</v>
      </c>
      <c r="E176" s="187" t="s">
        <v>483</v>
      </c>
      <c r="F176" s="187" t="s">
        <v>429</v>
      </c>
      <c r="G176" s="189" t="s">
        <v>580</v>
      </c>
      <c r="H176" s="188" t="str">
        <f>IF(AND(ISBLANK('C7'!V17),$I$176&lt;&gt;"Z"),"",'C7'!V17)</f>
        <v/>
      </c>
      <c r="I176" s="188" t="str">
        <f>IF(ISBLANK('C7'!W17),"",'C7'!W17)</f>
        <v/>
      </c>
      <c r="J176" s="81" t="s">
        <v>483</v>
      </c>
      <c r="K176" s="188" t="str">
        <f>IF(AND(ISBLANK('C3'!V17),$L$176&lt;&gt;"Z"),"",'C3'!V17)</f>
        <v/>
      </c>
      <c r="L176" s="188" t="str">
        <f>IF(ISBLANK('C3'!W17),"",'C3'!W17)</f>
        <v/>
      </c>
      <c r="M176" s="78" t="str">
        <f t="shared" si="4"/>
        <v>OK</v>
      </c>
      <c r="N176" s="79"/>
    </row>
    <row r="177" spans="1:14" hidden="1">
      <c r="A177" s="80" t="s">
        <v>2588</v>
      </c>
      <c r="B177" s="186" t="s">
        <v>808</v>
      </c>
      <c r="C177" s="187" t="s">
        <v>430</v>
      </c>
      <c r="D177" s="189" t="s">
        <v>582</v>
      </c>
      <c r="E177" s="187" t="s">
        <v>483</v>
      </c>
      <c r="F177" s="187" t="s">
        <v>429</v>
      </c>
      <c r="G177" s="189" t="s">
        <v>582</v>
      </c>
      <c r="H177" s="188" t="str">
        <f>IF(AND(ISBLANK('C7'!V18),$I$177&lt;&gt;"Z"),"",'C7'!V18)</f>
        <v/>
      </c>
      <c r="I177" s="188" t="str">
        <f>IF(ISBLANK('C7'!W18),"",'C7'!W18)</f>
        <v/>
      </c>
      <c r="J177" s="81" t="s">
        <v>483</v>
      </c>
      <c r="K177" s="188" t="str">
        <f>IF(AND(ISBLANK('C3'!V18),$L$177&lt;&gt;"Z"),"",'C3'!V18)</f>
        <v/>
      </c>
      <c r="L177" s="188" t="str">
        <f>IF(ISBLANK('C3'!W18),"",'C3'!W18)</f>
        <v/>
      </c>
      <c r="M177" s="78" t="str">
        <f t="shared" si="4"/>
        <v>OK</v>
      </c>
      <c r="N177" s="79"/>
    </row>
    <row r="178" spans="1:14" hidden="1">
      <c r="A178" s="80" t="s">
        <v>2588</v>
      </c>
      <c r="B178" s="186" t="s">
        <v>809</v>
      </c>
      <c r="C178" s="187" t="s">
        <v>430</v>
      </c>
      <c r="D178" s="189" t="s">
        <v>584</v>
      </c>
      <c r="E178" s="187" t="s">
        <v>483</v>
      </c>
      <c r="F178" s="187" t="s">
        <v>429</v>
      </c>
      <c r="G178" s="189" t="s">
        <v>584</v>
      </c>
      <c r="H178" s="188" t="str">
        <f>IF(AND(ISBLANK('C7'!V19),$I$178&lt;&gt;"Z"),"",'C7'!V19)</f>
        <v/>
      </c>
      <c r="I178" s="188" t="str">
        <f>IF(ISBLANK('C7'!W19),"",'C7'!W19)</f>
        <v/>
      </c>
      <c r="J178" s="81" t="s">
        <v>483</v>
      </c>
      <c r="K178" s="188" t="str">
        <f>IF(AND(ISBLANK('C3'!V19),$L$178&lt;&gt;"Z"),"",'C3'!V19)</f>
        <v/>
      </c>
      <c r="L178" s="188" t="str">
        <f>IF(ISBLANK('C3'!W19),"",'C3'!W19)</f>
        <v/>
      </c>
      <c r="M178" s="78" t="str">
        <f t="shared" si="4"/>
        <v>OK</v>
      </c>
      <c r="N178" s="79"/>
    </row>
    <row r="179" spans="1:14" hidden="1">
      <c r="A179" s="80" t="s">
        <v>2588</v>
      </c>
      <c r="B179" s="186" t="s">
        <v>810</v>
      </c>
      <c r="C179" s="187" t="s">
        <v>430</v>
      </c>
      <c r="D179" s="189" t="s">
        <v>512</v>
      </c>
      <c r="E179" s="187" t="s">
        <v>483</v>
      </c>
      <c r="F179" s="187" t="s">
        <v>429</v>
      </c>
      <c r="G179" s="189" t="s">
        <v>512</v>
      </c>
      <c r="H179" s="188" t="str">
        <f>IF(AND(ISBLANK('C7'!V20),$I$179&lt;&gt;"Z"),"",'C7'!V20)</f>
        <v/>
      </c>
      <c r="I179" s="188" t="str">
        <f>IF(ISBLANK('C7'!W20),"",'C7'!W20)</f>
        <v/>
      </c>
      <c r="J179" s="81" t="s">
        <v>483</v>
      </c>
      <c r="K179" s="188" t="str">
        <f>IF(AND(ISBLANK('C3'!V20),$L$179&lt;&gt;"Z"),"",'C3'!V20)</f>
        <v/>
      </c>
      <c r="L179" s="188" t="str">
        <f>IF(ISBLANK('C3'!W20),"",'C3'!W20)</f>
        <v/>
      </c>
      <c r="M179" s="78" t="str">
        <f t="shared" si="4"/>
        <v>OK</v>
      </c>
      <c r="N179" s="79"/>
    </row>
    <row r="180" spans="1:14" hidden="1">
      <c r="A180" s="80" t="s">
        <v>2588</v>
      </c>
      <c r="B180" s="186" t="s">
        <v>811</v>
      </c>
      <c r="C180" s="187" t="s">
        <v>430</v>
      </c>
      <c r="D180" s="189" t="s">
        <v>501</v>
      </c>
      <c r="E180" s="187" t="s">
        <v>483</v>
      </c>
      <c r="F180" s="187" t="s">
        <v>429</v>
      </c>
      <c r="G180" s="189" t="s">
        <v>501</v>
      </c>
      <c r="H180" s="188" t="str">
        <f>IF(AND(ISBLANK('C7'!V21),$I$180&lt;&gt;"Z"),"",'C7'!V21)</f>
        <v/>
      </c>
      <c r="I180" s="188" t="str">
        <f>IF(ISBLANK('C7'!W21),"",'C7'!W21)</f>
        <v/>
      </c>
      <c r="J180" s="81" t="s">
        <v>483</v>
      </c>
      <c r="K180" s="188" t="str">
        <f>IF(AND(ISBLANK('C3'!V21),$L$180&lt;&gt;"Z"),"",'C3'!V21)</f>
        <v/>
      </c>
      <c r="L180" s="188" t="str">
        <f>IF(ISBLANK('C3'!W21),"",'C3'!W21)</f>
        <v/>
      </c>
      <c r="M180" s="78" t="str">
        <f t="shared" si="4"/>
        <v>OK</v>
      </c>
      <c r="N180" s="79"/>
    </row>
    <row r="181" spans="1:14" hidden="1">
      <c r="A181" s="80" t="s">
        <v>2588</v>
      </c>
      <c r="B181" s="186" t="s">
        <v>812</v>
      </c>
      <c r="C181" s="187" t="s">
        <v>430</v>
      </c>
      <c r="D181" s="189" t="s">
        <v>490</v>
      </c>
      <c r="E181" s="187" t="s">
        <v>483</v>
      </c>
      <c r="F181" s="187" t="s">
        <v>429</v>
      </c>
      <c r="G181" s="189" t="s">
        <v>490</v>
      </c>
      <c r="H181" s="188" t="str">
        <f>IF(AND(ISBLANK('C7'!V22),$I$181&lt;&gt;"Z"),"",'C7'!V22)</f>
        <v/>
      </c>
      <c r="I181" s="188" t="str">
        <f>IF(ISBLANK('C7'!W22),"",'C7'!W22)</f>
        <v/>
      </c>
      <c r="J181" s="81" t="s">
        <v>483</v>
      </c>
      <c r="K181" s="188" t="str">
        <f>IF(AND(ISBLANK('C3'!V22),$L$181&lt;&gt;"Z"),"",'C3'!V22)</f>
        <v/>
      </c>
      <c r="L181" s="188" t="str">
        <f>IF(ISBLANK('C3'!W22),"",'C3'!W22)</f>
        <v/>
      </c>
      <c r="M181" s="78" t="str">
        <f t="shared" si="4"/>
        <v>OK</v>
      </c>
      <c r="N181" s="79"/>
    </row>
    <row r="182" spans="1:14" hidden="1">
      <c r="A182" s="80" t="s">
        <v>2588</v>
      </c>
      <c r="B182" s="186" t="s">
        <v>813</v>
      </c>
      <c r="C182" s="187" t="s">
        <v>430</v>
      </c>
      <c r="D182" s="189" t="s">
        <v>550</v>
      </c>
      <c r="E182" s="187" t="s">
        <v>483</v>
      </c>
      <c r="F182" s="187" t="s">
        <v>429</v>
      </c>
      <c r="G182" s="189" t="s">
        <v>550</v>
      </c>
      <c r="H182" s="188" t="str">
        <f>IF(AND(ISBLANK('C7'!V23),$I$182&lt;&gt;"Z"),"",'C7'!V23)</f>
        <v/>
      </c>
      <c r="I182" s="188" t="str">
        <f>IF(ISBLANK('C7'!W23),"",'C7'!W23)</f>
        <v/>
      </c>
      <c r="J182" s="81" t="s">
        <v>483</v>
      </c>
      <c r="K182" s="188" t="str">
        <f>IF(AND(ISBLANK('C3'!V23),$L$182&lt;&gt;"Z"),"",'C3'!V23)</f>
        <v/>
      </c>
      <c r="L182" s="188" t="str">
        <f>IF(ISBLANK('C3'!W23),"",'C3'!W23)</f>
        <v/>
      </c>
      <c r="M182" s="78" t="str">
        <f t="shared" si="4"/>
        <v>OK</v>
      </c>
      <c r="N182" s="79"/>
    </row>
    <row r="183" spans="1:14" hidden="1">
      <c r="A183" s="80" t="s">
        <v>2588</v>
      </c>
      <c r="B183" s="186" t="s">
        <v>814</v>
      </c>
      <c r="C183" s="187" t="s">
        <v>430</v>
      </c>
      <c r="D183" s="189" t="s">
        <v>590</v>
      </c>
      <c r="E183" s="187" t="s">
        <v>483</v>
      </c>
      <c r="F183" s="187" t="s">
        <v>429</v>
      </c>
      <c r="G183" s="189" t="s">
        <v>590</v>
      </c>
      <c r="H183" s="188" t="str">
        <f>IF(AND(ISBLANK('C7'!V24),$I$183&lt;&gt;"Z"),"",'C7'!V24)</f>
        <v/>
      </c>
      <c r="I183" s="188" t="str">
        <f>IF(ISBLANK('C7'!W24),"",'C7'!W24)</f>
        <v/>
      </c>
      <c r="J183" s="81" t="s">
        <v>483</v>
      </c>
      <c r="K183" s="188" t="str">
        <f>IF(AND(ISBLANK('C3'!V24),$L$183&lt;&gt;"Z"),"",'C3'!V24)</f>
        <v/>
      </c>
      <c r="L183" s="188" t="str">
        <f>IF(ISBLANK('C3'!W24),"",'C3'!W24)</f>
        <v/>
      </c>
      <c r="M183" s="78" t="str">
        <f t="shared" si="4"/>
        <v>OK</v>
      </c>
      <c r="N183" s="79"/>
    </row>
    <row r="184" spans="1:14" hidden="1">
      <c r="A184" s="80" t="s">
        <v>2588</v>
      </c>
      <c r="B184" s="186" t="s">
        <v>815</v>
      </c>
      <c r="C184" s="187" t="s">
        <v>430</v>
      </c>
      <c r="D184" s="189" t="s">
        <v>513</v>
      </c>
      <c r="E184" s="187" t="s">
        <v>483</v>
      </c>
      <c r="F184" s="187" t="s">
        <v>429</v>
      </c>
      <c r="G184" s="189" t="s">
        <v>513</v>
      </c>
      <c r="H184" s="188" t="str">
        <f>IF(AND(ISBLANK('C7'!V25),$I$184&lt;&gt;"Z"),"",'C7'!V25)</f>
        <v/>
      </c>
      <c r="I184" s="188" t="str">
        <f>IF(ISBLANK('C7'!W25),"",'C7'!W25)</f>
        <v/>
      </c>
      <c r="J184" s="81" t="s">
        <v>483</v>
      </c>
      <c r="K184" s="188" t="str">
        <f>IF(AND(ISBLANK('C3'!V25),$L$184&lt;&gt;"Z"),"",'C3'!V25)</f>
        <v/>
      </c>
      <c r="L184" s="188" t="str">
        <f>IF(ISBLANK('C3'!W25),"",'C3'!W25)</f>
        <v/>
      </c>
      <c r="M184" s="78" t="str">
        <f t="shared" si="4"/>
        <v>OK</v>
      </c>
      <c r="N184" s="79"/>
    </row>
    <row r="185" spans="1:14" hidden="1">
      <c r="A185" s="80" t="s">
        <v>2588</v>
      </c>
      <c r="B185" s="186" t="s">
        <v>816</v>
      </c>
      <c r="C185" s="187" t="s">
        <v>430</v>
      </c>
      <c r="D185" s="189" t="s">
        <v>593</v>
      </c>
      <c r="E185" s="187" t="s">
        <v>483</v>
      </c>
      <c r="F185" s="187" t="s">
        <v>429</v>
      </c>
      <c r="G185" s="189" t="s">
        <v>593</v>
      </c>
      <c r="H185" s="188" t="str">
        <f>IF(AND(ISBLANK('C7'!V26),$I$185&lt;&gt;"Z"),"",'C7'!V26)</f>
        <v/>
      </c>
      <c r="I185" s="188" t="str">
        <f>IF(ISBLANK('C7'!W26),"",'C7'!W26)</f>
        <v/>
      </c>
      <c r="J185" s="81" t="s">
        <v>483</v>
      </c>
      <c r="K185" s="188" t="str">
        <f>IF(AND(ISBLANK('C3'!V26),$L$185&lt;&gt;"Z"),"",'C3'!V26)</f>
        <v/>
      </c>
      <c r="L185" s="188" t="str">
        <f>IF(ISBLANK('C3'!W26),"",'C3'!W26)</f>
        <v/>
      </c>
      <c r="M185" s="78" t="str">
        <f t="shared" si="4"/>
        <v>OK</v>
      </c>
      <c r="N185" s="79"/>
    </row>
    <row r="186" spans="1:14" hidden="1">
      <c r="A186" s="80" t="s">
        <v>2588</v>
      </c>
      <c r="B186" s="186" t="s">
        <v>817</v>
      </c>
      <c r="C186" s="187" t="s">
        <v>430</v>
      </c>
      <c r="D186" s="189" t="s">
        <v>595</v>
      </c>
      <c r="E186" s="187" t="s">
        <v>483</v>
      </c>
      <c r="F186" s="187" t="s">
        <v>429</v>
      </c>
      <c r="G186" s="189" t="s">
        <v>595</v>
      </c>
      <c r="H186" s="188" t="str">
        <f>IF(AND(ISBLANK('C7'!V27),$I$186&lt;&gt;"Z"),"",'C7'!V27)</f>
        <v/>
      </c>
      <c r="I186" s="188" t="str">
        <f>IF(ISBLANK('C7'!W27),"",'C7'!W27)</f>
        <v/>
      </c>
      <c r="J186" s="81" t="s">
        <v>483</v>
      </c>
      <c r="K186" s="188" t="str">
        <f>IF(AND(ISBLANK('C3'!V27),$L$186&lt;&gt;"Z"),"",'C3'!V27)</f>
        <v/>
      </c>
      <c r="L186" s="188" t="str">
        <f>IF(ISBLANK('C3'!W27),"",'C3'!W27)</f>
        <v/>
      </c>
      <c r="M186" s="78" t="str">
        <f t="shared" si="4"/>
        <v>OK</v>
      </c>
      <c r="N186" s="79"/>
    </row>
    <row r="187" spans="1:14" hidden="1">
      <c r="A187" s="80" t="s">
        <v>2588</v>
      </c>
      <c r="B187" s="186" t="s">
        <v>818</v>
      </c>
      <c r="C187" s="187" t="s">
        <v>430</v>
      </c>
      <c r="D187" s="189" t="s">
        <v>597</v>
      </c>
      <c r="E187" s="187" t="s">
        <v>483</v>
      </c>
      <c r="F187" s="187" t="s">
        <v>429</v>
      </c>
      <c r="G187" s="189" t="s">
        <v>597</v>
      </c>
      <c r="H187" s="188" t="str">
        <f>IF(AND(ISBLANK('C7'!V28),$I$187&lt;&gt;"Z"),"",'C7'!V28)</f>
        <v/>
      </c>
      <c r="I187" s="188" t="str">
        <f>IF(ISBLANK('C7'!W28),"",'C7'!W28)</f>
        <v/>
      </c>
      <c r="J187" s="81" t="s">
        <v>483</v>
      </c>
      <c r="K187" s="188" t="str">
        <f>IF(AND(ISBLANK('C3'!V28),$L$187&lt;&gt;"Z"),"",'C3'!V28)</f>
        <v/>
      </c>
      <c r="L187" s="188" t="str">
        <f>IF(ISBLANK('C3'!W28),"",'C3'!W28)</f>
        <v/>
      </c>
      <c r="M187" s="78" t="str">
        <f t="shared" si="4"/>
        <v>OK</v>
      </c>
      <c r="N187" s="79"/>
    </row>
    <row r="188" spans="1:14" hidden="1">
      <c r="A188" s="80" t="s">
        <v>2588</v>
      </c>
      <c r="B188" s="186" t="s">
        <v>819</v>
      </c>
      <c r="C188" s="187" t="s">
        <v>430</v>
      </c>
      <c r="D188" s="189" t="s">
        <v>599</v>
      </c>
      <c r="E188" s="187" t="s">
        <v>483</v>
      </c>
      <c r="F188" s="187" t="s">
        <v>429</v>
      </c>
      <c r="G188" s="189" t="s">
        <v>599</v>
      </c>
      <c r="H188" s="188" t="str">
        <f>IF(AND(ISBLANK('C7'!V29),$I$188&lt;&gt;"Z"),"",'C7'!V29)</f>
        <v/>
      </c>
      <c r="I188" s="188" t="str">
        <f>IF(ISBLANK('C7'!W29),"",'C7'!W29)</f>
        <v/>
      </c>
      <c r="J188" s="81" t="s">
        <v>483</v>
      </c>
      <c r="K188" s="188" t="str">
        <f>IF(AND(ISBLANK('C3'!V29),$L$188&lt;&gt;"Z"),"",'C3'!V29)</f>
        <v/>
      </c>
      <c r="L188" s="188" t="str">
        <f>IF(ISBLANK('C3'!W29),"",'C3'!W29)</f>
        <v/>
      </c>
      <c r="M188" s="78" t="str">
        <f t="shared" si="4"/>
        <v>OK</v>
      </c>
      <c r="N188" s="79"/>
    </row>
    <row r="189" spans="1:14" hidden="1">
      <c r="A189" s="80" t="s">
        <v>2588</v>
      </c>
      <c r="B189" s="186" t="s">
        <v>820</v>
      </c>
      <c r="C189" s="187" t="s">
        <v>430</v>
      </c>
      <c r="D189" s="189" t="s">
        <v>601</v>
      </c>
      <c r="E189" s="187" t="s">
        <v>483</v>
      </c>
      <c r="F189" s="187" t="s">
        <v>429</v>
      </c>
      <c r="G189" s="189" t="s">
        <v>601</v>
      </c>
      <c r="H189" s="188" t="str">
        <f>IF(AND(ISBLANK('C7'!V30),$I$189&lt;&gt;"Z"),"",'C7'!V30)</f>
        <v/>
      </c>
      <c r="I189" s="188" t="str">
        <f>IF(ISBLANK('C7'!W30),"",'C7'!W30)</f>
        <v/>
      </c>
      <c r="J189" s="81" t="s">
        <v>483</v>
      </c>
      <c r="K189" s="188" t="str">
        <f>IF(AND(ISBLANK('C3'!V30),$L$189&lt;&gt;"Z"),"",'C3'!V30)</f>
        <v/>
      </c>
      <c r="L189" s="188" t="str">
        <f>IF(ISBLANK('C3'!W30),"",'C3'!W30)</f>
        <v/>
      </c>
      <c r="M189" s="78" t="str">
        <f t="shared" si="4"/>
        <v>OK</v>
      </c>
      <c r="N189" s="79"/>
    </row>
    <row r="190" spans="1:14" hidden="1">
      <c r="A190" s="80" t="s">
        <v>2588</v>
      </c>
      <c r="B190" s="186" t="s">
        <v>821</v>
      </c>
      <c r="C190" s="187" t="s">
        <v>430</v>
      </c>
      <c r="D190" s="189" t="s">
        <v>603</v>
      </c>
      <c r="E190" s="187" t="s">
        <v>483</v>
      </c>
      <c r="F190" s="187" t="s">
        <v>429</v>
      </c>
      <c r="G190" s="189" t="s">
        <v>603</v>
      </c>
      <c r="H190" s="188" t="str">
        <f>IF(AND(ISBLANK('C7'!V31),$I$190&lt;&gt;"Z"),"",'C7'!V31)</f>
        <v/>
      </c>
      <c r="I190" s="188" t="str">
        <f>IF(ISBLANK('C7'!W31),"",'C7'!W31)</f>
        <v/>
      </c>
      <c r="J190" s="81" t="s">
        <v>483</v>
      </c>
      <c r="K190" s="188" t="str">
        <f>IF(AND(ISBLANK('C3'!V31),$L$190&lt;&gt;"Z"),"",'C3'!V31)</f>
        <v/>
      </c>
      <c r="L190" s="188" t="str">
        <f>IF(ISBLANK('C3'!W31),"",'C3'!W31)</f>
        <v/>
      </c>
      <c r="M190" s="78" t="str">
        <f t="shared" si="4"/>
        <v>OK</v>
      </c>
      <c r="N190" s="79"/>
    </row>
    <row r="191" spans="1:14" hidden="1">
      <c r="A191" s="80" t="s">
        <v>2588</v>
      </c>
      <c r="B191" s="186" t="s">
        <v>822</v>
      </c>
      <c r="C191" s="187" t="s">
        <v>430</v>
      </c>
      <c r="D191" s="189" t="s">
        <v>605</v>
      </c>
      <c r="E191" s="187" t="s">
        <v>483</v>
      </c>
      <c r="F191" s="187" t="s">
        <v>429</v>
      </c>
      <c r="G191" s="189" t="s">
        <v>605</v>
      </c>
      <c r="H191" s="188" t="str">
        <f>IF(AND(ISBLANK('C7'!V32),$I$191&lt;&gt;"Z"),"",'C7'!V32)</f>
        <v/>
      </c>
      <c r="I191" s="188" t="str">
        <f>IF(ISBLANK('C7'!W32),"",'C7'!W32)</f>
        <v/>
      </c>
      <c r="J191" s="81" t="s">
        <v>483</v>
      </c>
      <c r="K191" s="188" t="str">
        <f>IF(AND(ISBLANK('C3'!V32),$L$191&lt;&gt;"Z"),"",'C3'!V32)</f>
        <v/>
      </c>
      <c r="L191" s="188" t="str">
        <f>IF(ISBLANK('C3'!W32),"",'C3'!W32)</f>
        <v/>
      </c>
      <c r="M191" s="78" t="str">
        <f t="shared" si="4"/>
        <v>OK</v>
      </c>
      <c r="N191" s="79"/>
    </row>
    <row r="192" spans="1:14" hidden="1">
      <c r="A192" s="80" t="s">
        <v>2588</v>
      </c>
      <c r="B192" s="186" t="s">
        <v>823</v>
      </c>
      <c r="C192" s="187" t="s">
        <v>430</v>
      </c>
      <c r="D192" s="189" t="s">
        <v>607</v>
      </c>
      <c r="E192" s="187" t="s">
        <v>483</v>
      </c>
      <c r="F192" s="187" t="s">
        <v>429</v>
      </c>
      <c r="G192" s="189" t="s">
        <v>607</v>
      </c>
      <c r="H192" s="188" t="str">
        <f>IF(AND(ISBLANK('C7'!V33),$I$192&lt;&gt;"Z"),"",'C7'!V33)</f>
        <v/>
      </c>
      <c r="I192" s="188" t="str">
        <f>IF(ISBLANK('C7'!W33),"",'C7'!W33)</f>
        <v/>
      </c>
      <c r="J192" s="81" t="s">
        <v>483</v>
      </c>
      <c r="K192" s="188" t="str">
        <f>IF(AND(ISBLANK('C3'!V33),$L$192&lt;&gt;"Z"),"",'C3'!V33)</f>
        <v/>
      </c>
      <c r="L192" s="188" t="str">
        <f>IF(ISBLANK('C3'!W33),"",'C3'!W33)</f>
        <v/>
      </c>
      <c r="M192" s="78" t="str">
        <f t="shared" si="4"/>
        <v>OK</v>
      </c>
      <c r="N192" s="79"/>
    </row>
    <row r="193" spans="1:14" hidden="1">
      <c r="A193" s="80" t="s">
        <v>2588</v>
      </c>
      <c r="B193" s="186" t="s">
        <v>824</v>
      </c>
      <c r="C193" s="187" t="s">
        <v>430</v>
      </c>
      <c r="D193" s="189" t="s">
        <v>609</v>
      </c>
      <c r="E193" s="187" t="s">
        <v>483</v>
      </c>
      <c r="F193" s="187" t="s">
        <v>429</v>
      </c>
      <c r="G193" s="189" t="s">
        <v>609</v>
      </c>
      <c r="H193" s="188" t="str">
        <f>IF(AND(ISBLANK('C7'!V34),$I$193&lt;&gt;"Z"),"",'C7'!V34)</f>
        <v/>
      </c>
      <c r="I193" s="188" t="str">
        <f>IF(ISBLANK('C7'!W34),"",'C7'!W34)</f>
        <v/>
      </c>
      <c r="J193" s="81" t="s">
        <v>483</v>
      </c>
      <c r="K193" s="188" t="str">
        <f>IF(AND(ISBLANK('C3'!V34),$L$193&lt;&gt;"Z"),"",'C3'!V34)</f>
        <v/>
      </c>
      <c r="L193" s="188" t="str">
        <f>IF(ISBLANK('C3'!W34),"",'C3'!W34)</f>
        <v/>
      </c>
      <c r="M193" s="78" t="str">
        <f t="shared" si="4"/>
        <v>OK</v>
      </c>
      <c r="N193" s="79"/>
    </row>
    <row r="194" spans="1:14" hidden="1">
      <c r="A194" s="80" t="s">
        <v>2588</v>
      </c>
      <c r="B194" s="186" t="s">
        <v>825</v>
      </c>
      <c r="C194" s="187" t="s">
        <v>430</v>
      </c>
      <c r="D194" s="189" t="s">
        <v>612</v>
      </c>
      <c r="E194" s="187" t="s">
        <v>483</v>
      </c>
      <c r="F194" s="187" t="s">
        <v>429</v>
      </c>
      <c r="G194" s="189" t="s">
        <v>612</v>
      </c>
      <c r="H194" s="188" t="str">
        <f>IF(AND(ISBLANK('C7'!V35),$I$194&lt;&gt;"Z"),"",'C7'!V35)</f>
        <v/>
      </c>
      <c r="I194" s="188" t="str">
        <f>IF(ISBLANK('C7'!W35),"",'C7'!W35)</f>
        <v/>
      </c>
      <c r="J194" s="81" t="s">
        <v>483</v>
      </c>
      <c r="K194" s="188" t="str">
        <f>IF(AND(ISBLANK('C3'!V35),$L$194&lt;&gt;"Z"),"",'C3'!V35)</f>
        <v/>
      </c>
      <c r="L194" s="188" t="str">
        <f>IF(ISBLANK('C3'!W35),"",'C3'!W35)</f>
        <v/>
      </c>
      <c r="M194" s="78" t="str">
        <f t="shared" si="4"/>
        <v>OK</v>
      </c>
      <c r="N194" s="79"/>
    </row>
    <row r="195" spans="1:14" hidden="1">
      <c r="A195" s="80" t="s">
        <v>2588</v>
      </c>
      <c r="B195" s="186" t="s">
        <v>826</v>
      </c>
      <c r="C195" s="187" t="s">
        <v>430</v>
      </c>
      <c r="D195" s="189" t="s">
        <v>615</v>
      </c>
      <c r="E195" s="187" t="s">
        <v>483</v>
      </c>
      <c r="F195" s="187" t="s">
        <v>429</v>
      </c>
      <c r="G195" s="189" t="s">
        <v>615</v>
      </c>
      <c r="H195" s="188" t="str">
        <f>IF(AND(ISBLANK('C7'!V36),$I$195&lt;&gt;"Z"),"",'C7'!V36)</f>
        <v/>
      </c>
      <c r="I195" s="188" t="str">
        <f>IF(ISBLANK('C7'!W36),"",'C7'!W36)</f>
        <v/>
      </c>
      <c r="J195" s="81" t="s">
        <v>483</v>
      </c>
      <c r="K195" s="188" t="str">
        <f>IF(AND(ISBLANK('C3'!V36),$L$195&lt;&gt;"Z"),"",'C3'!V36)</f>
        <v/>
      </c>
      <c r="L195" s="188" t="str">
        <f>IF(ISBLANK('C3'!W36),"",'C3'!W36)</f>
        <v/>
      </c>
      <c r="M195" s="78" t="str">
        <f t="shared" si="4"/>
        <v>OK</v>
      </c>
      <c r="N195" s="79"/>
    </row>
    <row r="196" spans="1:14" hidden="1">
      <c r="A196" s="80" t="s">
        <v>2588</v>
      </c>
      <c r="B196" s="186" t="s">
        <v>827</v>
      </c>
      <c r="C196" s="187" t="s">
        <v>430</v>
      </c>
      <c r="D196" s="189" t="s">
        <v>502</v>
      </c>
      <c r="E196" s="187" t="s">
        <v>483</v>
      </c>
      <c r="F196" s="187" t="s">
        <v>429</v>
      </c>
      <c r="G196" s="189" t="s">
        <v>502</v>
      </c>
      <c r="H196" s="188" t="str">
        <f>IF(AND(ISBLANK('C7'!V37),$I$196&lt;&gt;"Z"),"",'C7'!V37)</f>
        <v/>
      </c>
      <c r="I196" s="188" t="str">
        <f>IF(ISBLANK('C7'!W37),"",'C7'!W37)</f>
        <v/>
      </c>
      <c r="J196" s="81" t="s">
        <v>483</v>
      </c>
      <c r="K196" s="188" t="str">
        <f>IF(AND(ISBLANK('C3'!V37),$L$196&lt;&gt;"Z"),"",'C3'!V37)</f>
        <v/>
      </c>
      <c r="L196" s="188" t="str">
        <f>IF(ISBLANK('C3'!W37),"",'C3'!W37)</f>
        <v/>
      </c>
      <c r="M196" s="78" t="str">
        <f t="shared" si="4"/>
        <v>OK</v>
      </c>
      <c r="N196" s="79"/>
    </row>
    <row r="197" spans="1:14" hidden="1">
      <c r="A197" s="80" t="s">
        <v>2588</v>
      </c>
      <c r="B197" s="186" t="s">
        <v>828</v>
      </c>
      <c r="C197" s="187" t="s">
        <v>430</v>
      </c>
      <c r="D197" s="189" t="s">
        <v>619</v>
      </c>
      <c r="E197" s="187" t="s">
        <v>483</v>
      </c>
      <c r="F197" s="187" t="s">
        <v>429</v>
      </c>
      <c r="G197" s="189" t="s">
        <v>619</v>
      </c>
      <c r="H197" s="188" t="str">
        <f>IF(AND(ISBLANK('C7'!V38),$I$197&lt;&gt;"Z"),"",'C7'!V38)</f>
        <v/>
      </c>
      <c r="I197" s="188" t="str">
        <f>IF(ISBLANK('C7'!W38),"",'C7'!W38)</f>
        <v/>
      </c>
      <c r="J197" s="81" t="s">
        <v>483</v>
      </c>
      <c r="K197" s="188" t="str">
        <f>IF(AND(ISBLANK('C3'!V38),$L$197&lt;&gt;"Z"),"",'C3'!V38)</f>
        <v/>
      </c>
      <c r="L197" s="188" t="str">
        <f>IF(ISBLANK('C3'!W38),"",'C3'!W38)</f>
        <v/>
      </c>
      <c r="M197" s="78" t="str">
        <f t="shared" si="4"/>
        <v>OK</v>
      </c>
      <c r="N197" s="79"/>
    </row>
    <row r="198" spans="1:14" hidden="1">
      <c r="A198" s="80" t="s">
        <v>2588</v>
      </c>
      <c r="B198" s="186" t="s">
        <v>829</v>
      </c>
      <c r="C198" s="187" t="s">
        <v>430</v>
      </c>
      <c r="D198" s="189" t="s">
        <v>622</v>
      </c>
      <c r="E198" s="187" t="s">
        <v>483</v>
      </c>
      <c r="F198" s="187" t="s">
        <v>429</v>
      </c>
      <c r="G198" s="189" t="s">
        <v>622</v>
      </c>
      <c r="H198" s="188" t="str">
        <f>IF(AND(ISBLANK('C7'!V39),$I$198&lt;&gt;"Z"),"",'C7'!V39)</f>
        <v/>
      </c>
      <c r="I198" s="188" t="str">
        <f>IF(ISBLANK('C7'!W39),"",'C7'!W39)</f>
        <v/>
      </c>
      <c r="J198" s="81" t="s">
        <v>483</v>
      </c>
      <c r="K198" s="188" t="str">
        <f>IF(AND(ISBLANK('C3'!V39),$L$198&lt;&gt;"Z"),"",'C3'!V39)</f>
        <v/>
      </c>
      <c r="L198" s="188" t="str">
        <f>IF(ISBLANK('C3'!W39),"",'C3'!W39)</f>
        <v/>
      </c>
      <c r="M198" s="78" t="str">
        <f t="shared" si="4"/>
        <v>OK</v>
      </c>
      <c r="N198" s="79"/>
    </row>
    <row r="199" spans="1:14" hidden="1">
      <c r="A199" s="80" t="s">
        <v>2588</v>
      </c>
      <c r="B199" s="186" t="s">
        <v>830</v>
      </c>
      <c r="C199" s="187" t="s">
        <v>430</v>
      </c>
      <c r="D199" s="189" t="s">
        <v>625</v>
      </c>
      <c r="E199" s="187" t="s">
        <v>483</v>
      </c>
      <c r="F199" s="187" t="s">
        <v>429</v>
      </c>
      <c r="G199" s="189" t="s">
        <v>625</v>
      </c>
      <c r="H199" s="188" t="str">
        <f>IF(AND(ISBLANK('C7'!V40),$I$199&lt;&gt;"Z"),"",'C7'!V40)</f>
        <v/>
      </c>
      <c r="I199" s="188" t="str">
        <f>IF(ISBLANK('C7'!W40),"",'C7'!W40)</f>
        <v/>
      </c>
      <c r="J199" s="81" t="s">
        <v>483</v>
      </c>
      <c r="K199" s="188" t="str">
        <f>IF(AND(ISBLANK('C3'!V40),$L$199&lt;&gt;"Z"),"",'C3'!V40)</f>
        <v/>
      </c>
      <c r="L199" s="188" t="str">
        <f>IF(ISBLANK('C3'!W40),"",'C3'!W40)</f>
        <v/>
      </c>
      <c r="M199" s="78" t="str">
        <f t="shared" si="4"/>
        <v>OK</v>
      </c>
      <c r="N199" s="79"/>
    </row>
    <row r="200" spans="1:14" hidden="1">
      <c r="A200" s="80" t="s">
        <v>2588</v>
      </c>
      <c r="B200" s="186" t="s">
        <v>831</v>
      </c>
      <c r="C200" s="187" t="s">
        <v>430</v>
      </c>
      <c r="D200" s="189" t="s">
        <v>628</v>
      </c>
      <c r="E200" s="187" t="s">
        <v>483</v>
      </c>
      <c r="F200" s="187" t="s">
        <v>429</v>
      </c>
      <c r="G200" s="189" t="s">
        <v>628</v>
      </c>
      <c r="H200" s="188" t="str">
        <f>IF(AND(ISBLANK('C7'!V41),$I$200&lt;&gt;"Z"),"",'C7'!V41)</f>
        <v/>
      </c>
      <c r="I200" s="188" t="str">
        <f>IF(ISBLANK('C7'!W41),"",'C7'!W41)</f>
        <v/>
      </c>
      <c r="J200" s="81" t="s">
        <v>483</v>
      </c>
      <c r="K200" s="188" t="str">
        <f>IF(AND(ISBLANK('C3'!V41),$L$200&lt;&gt;"Z"),"",'C3'!V41)</f>
        <v/>
      </c>
      <c r="L200" s="188" t="str">
        <f>IF(ISBLANK('C3'!W41),"",'C3'!W41)</f>
        <v/>
      </c>
      <c r="M200" s="78" t="str">
        <f t="shared" si="4"/>
        <v>OK</v>
      </c>
      <c r="N200" s="79"/>
    </row>
    <row r="201" spans="1:14" hidden="1">
      <c r="A201" s="80" t="s">
        <v>2588</v>
      </c>
      <c r="B201" s="186" t="s">
        <v>832</v>
      </c>
      <c r="C201" s="187" t="s">
        <v>430</v>
      </c>
      <c r="D201" s="189" t="s">
        <v>516</v>
      </c>
      <c r="E201" s="187" t="s">
        <v>483</v>
      </c>
      <c r="F201" s="187" t="s">
        <v>429</v>
      </c>
      <c r="G201" s="189" t="s">
        <v>516</v>
      </c>
      <c r="H201" s="188" t="str">
        <f>IF(AND(ISBLANK('C7'!V42),$I$201&lt;&gt;"Z"),"",'C7'!V42)</f>
        <v/>
      </c>
      <c r="I201" s="188" t="str">
        <f>IF(ISBLANK('C7'!W42),"",'C7'!W42)</f>
        <v/>
      </c>
      <c r="J201" s="81" t="s">
        <v>483</v>
      </c>
      <c r="K201" s="188" t="str">
        <f>IF(AND(ISBLANK('C3'!V42),$L$201&lt;&gt;"Z"),"",'C3'!V42)</f>
        <v/>
      </c>
      <c r="L201" s="188" t="str">
        <f>IF(ISBLANK('C3'!W42),"",'C3'!W42)</f>
        <v/>
      </c>
      <c r="M201" s="78" t="str">
        <f t="shared" si="4"/>
        <v>OK</v>
      </c>
      <c r="N201" s="79"/>
    </row>
    <row r="202" spans="1:14" hidden="1">
      <c r="A202" s="80" t="s">
        <v>2588</v>
      </c>
      <c r="B202" s="186" t="s">
        <v>833</v>
      </c>
      <c r="C202" s="187" t="s">
        <v>430</v>
      </c>
      <c r="D202" s="189" t="s">
        <v>834</v>
      </c>
      <c r="E202" s="187" t="s">
        <v>483</v>
      </c>
      <c r="F202" s="187" t="s">
        <v>429</v>
      </c>
      <c r="G202" s="189" t="s">
        <v>834</v>
      </c>
      <c r="H202" s="188" t="str">
        <f>IF(AND(ISBLANK('C7'!V43),$I$202&lt;&gt;"Z"),"",'C7'!V43)</f>
        <v/>
      </c>
      <c r="I202" s="188" t="str">
        <f>IF(ISBLANK('C7'!W43),"",'C7'!W43)</f>
        <v/>
      </c>
      <c r="J202" s="81" t="s">
        <v>483</v>
      </c>
      <c r="K202" s="188" t="str">
        <f>IF(AND(ISBLANK('C3'!V43),$L$202&lt;&gt;"Z"),"",'C3'!V43)</f>
        <v/>
      </c>
      <c r="L202" s="188" t="str">
        <f>IF(ISBLANK('C3'!W43),"",'C3'!W43)</f>
        <v/>
      </c>
      <c r="M202" s="78" t="str">
        <f t="shared" si="4"/>
        <v>OK</v>
      </c>
      <c r="N202" s="79"/>
    </row>
    <row r="203" spans="1:14" hidden="1">
      <c r="A203" s="80" t="s">
        <v>2588</v>
      </c>
      <c r="B203" s="186" t="s">
        <v>835</v>
      </c>
      <c r="C203" s="187" t="s">
        <v>430</v>
      </c>
      <c r="D203" s="189" t="s">
        <v>633</v>
      </c>
      <c r="E203" s="187" t="s">
        <v>483</v>
      </c>
      <c r="F203" s="187" t="s">
        <v>429</v>
      </c>
      <c r="G203" s="189" t="s">
        <v>633</v>
      </c>
      <c r="H203" s="188" t="str">
        <f>IF(AND(ISBLANK('C7'!V44),$I$203&lt;&gt;"Z"),"",'C7'!V44)</f>
        <v/>
      </c>
      <c r="I203" s="188" t="str">
        <f>IF(ISBLANK('C7'!W44),"",'C7'!W44)</f>
        <v/>
      </c>
      <c r="J203" s="81" t="s">
        <v>483</v>
      </c>
      <c r="K203" s="188" t="str">
        <f>IF(AND(ISBLANK('C3'!V44),$L$203&lt;&gt;"Z"),"",'C3'!V44)</f>
        <v/>
      </c>
      <c r="L203" s="188" t="str">
        <f>IF(ISBLANK('C3'!W44),"",'C3'!W44)</f>
        <v/>
      </c>
      <c r="M203" s="78" t="str">
        <f t="shared" si="4"/>
        <v>OK</v>
      </c>
      <c r="N203" s="79"/>
    </row>
    <row r="204" spans="1:14" hidden="1">
      <c r="A204" s="80" t="s">
        <v>2588</v>
      </c>
      <c r="B204" s="186" t="s">
        <v>836</v>
      </c>
      <c r="C204" s="187" t="s">
        <v>430</v>
      </c>
      <c r="D204" s="189" t="s">
        <v>636</v>
      </c>
      <c r="E204" s="187" t="s">
        <v>483</v>
      </c>
      <c r="F204" s="187" t="s">
        <v>429</v>
      </c>
      <c r="G204" s="189" t="s">
        <v>636</v>
      </c>
      <c r="H204" s="188" t="str">
        <f>IF(AND(ISBLANK('C7'!V45),$I$204&lt;&gt;"Z"),"",'C7'!V45)</f>
        <v/>
      </c>
      <c r="I204" s="188" t="str">
        <f>IF(ISBLANK('C7'!W45),"",'C7'!W45)</f>
        <v/>
      </c>
      <c r="J204" s="81" t="s">
        <v>483</v>
      </c>
      <c r="K204" s="188" t="str">
        <f>IF(AND(ISBLANK('C3'!V45),$L$204&lt;&gt;"Z"),"",'C3'!V45)</f>
        <v/>
      </c>
      <c r="L204" s="188" t="str">
        <f>IF(ISBLANK('C3'!W45),"",'C3'!W45)</f>
        <v/>
      </c>
      <c r="M204" s="78" t="str">
        <f t="shared" si="4"/>
        <v>OK</v>
      </c>
      <c r="N204" s="79"/>
    </row>
    <row r="205" spans="1:14" hidden="1">
      <c r="A205" s="80" t="s">
        <v>2588</v>
      </c>
      <c r="B205" s="186" t="s">
        <v>837</v>
      </c>
      <c r="C205" s="187" t="s">
        <v>430</v>
      </c>
      <c r="D205" s="189" t="s">
        <v>639</v>
      </c>
      <c r="E205" s="187" t="s">
        <v>483</v>
      </c>
      <c r="F205" s="187" t="s">
        <v>429</v>
      </c>
      <c r="G205" s="189" t="s">
        <v>639</v>
      </c>
      <c r="H205" s="188" t="str">
        <f>IF(AND(ISBLANK('C7'!V46),$I$205&lt;&gt;"Z"),"",'C7'!V46)</f>
        <v/>
      </c>
      <c r="I205" s="188" t="str">
        <f>IF(ISBLANK('C7'!W46),"",'C7'!W46)</f>
        <v/>
      </c>
      <c r="J205" s="81" t="s">
        <v>483</v>
      </c>
      <c r="K205" s="188" t="str">
        <f>IF(AND(ISBLANK('C3'!V46),$L$205&lt;&gt;"Z"),"",'C3'!V46)</f>
        <v/>
      </c>
      <c r="L205" s="188" t="str">
        <f>IF(ISBLANK('C3'!W46),"",'C3'!W46)</f>
        <v/>
      </c>
      <c r="M205" s="78" t="str">
        <f t="shared" si="4"/>
        <v>OK</v>
      </c>
      <c r="N205" s="79"/>
    </row>
    <row r="206" spans="1:14" hidden="1">
      <c r="A206" s="80" t="s">
        <v>2588</v>
      </c>
      <c r="B206" s="186" t="s">
        <v>838</v>
      </c>
      <c r="C206" s="187" t="s">
        <v>430</v>
      </c>
      <c r="D206" s="189" t="s">
        <v>642</v>
      </c>
      <c r="E206" s="187" t="s">
        <v>483</v>
      </c>
      <c r="F206" s="187" t="s">
        <v>429</v>
      </c>
      <c r="G206" s="189" t="s">
        <v>642</v>
      </c>
      <c r="H206" s="188" t="str">
        <f>IF(AND(ISBLANK('C7'!V47),$I$206&lt;&gt;"Z"),"",'C7'!V47)</f>
        <v/>
      </c>
      <c r="I206" s="188" t="str">
        <f>IF(ISBLANK('C7'!W47),"",'C7'!W47)</f>
        <v/>
      </c>
      <c r="J206" s="81" t="s">
        <v>483</v>
      </c>
      <c r="K206" s="188" t="str">
        <f>IF(AND(ISBLANK('C3'!V47),$L$206&lt;&gt;"Z"),"",'C3'!V47)</f>
        <v/>
      </c>
      <c r="L206" s="188" t="str">
        <f>IF(ISBLANK('C3'!W47),"",'C3'!W47)</f>
        <v/>
      </c>
      <c r="M206" s="78" t="str">
        <f t="shared" si="4"/>
        <v>OK</v>
      </c>
      <c r="N206" s="79"/>
    </row>
    <row r="207" spans="1:14" hidden="1">
      <c r="A207" s="80" t="s">
        <v>2588</v>
      </c>
      <c r="B207" s="186" t="s">
        <v>839</v>
      </c>
      <c r="C207" s="187" t="s">
        <v>430</v>
      </c>
      <c r="D207" s="189" t="s">
        <v>645</v>
      </c>
      <c r="E207" s="187" t="s">
        <v>483</v>
      </c>
      <c r="F207" s="187" t="s">
        <v>429</v>
      </c>
      <c r="G207" s="189" t="s">
        <v>645</v>
      </c>
      <c r="H207" s="188" t="str">
        <f>IF(AND(ISBLANK('C7'!V48),$I$207&lt;&gt;"Z"),"",'C7'!V48)</f>
        <v/>
      </c>
      <c r="I207" s="188" t="str">
        <f>IF(ISBLANK('C7'!W48),"",'C7'!W48)</f>
        <v/>
      </c>
      <c r="J207" s="81" t="s">
        <v>483</v>
      </c>
      <c r="K207" s="188" t="str">
        <f>IF(AND(ISBLANK('C3'!V48),$L$207&lt;&gt;"Z"),"",'C3'!V48)</f>
        <v/>
      </c>
      <c r="L207" s="188" t="str">
        <f>IF(ISBLANK('C3'!W48),"",'C3'!W48)</f>
        <v/>
      </c>
      <c r="M207" s="78" t="str">
        <f t="shared" si="4"/>
        <v>OK</v>
      </c>
      <c r="N207" s="79"/>
    </row>
    <row r="208" spans="1:14" hidden="1">
      <c r="A208" s="80" t="s">
        <v>2588</v>
      </c>
      <c r="B208" s="186" t="s">
        <v>840</v>
      </c>
      <c r="C208" s="187" t="s">
        <v>430</v>
      </c>
      <c r="D208" s="189" t="s">
        <v>491</v>
      </c>
      <c r="E208" s="187" t="s">
        <v>483</v>
      </c>
      <c r="F208" s="187" t="s">
        <v>429</v>
      </c>
      <c r="G208" s="189" t="s">
        <v>491</v>
      </c>
      <c r="H208" s="188" t="str">
        <f>IF(AND(ISBLANK('C7'!V49),$I$208&lt;&gt;"Z"),"",'C7'!V49)</f>
        <v/>
      </c>
      <c r="I208" s="188" t="str">
        <f>IF(ISBLANK('C7'!W49),"",'C7'!W49)</f>
        <v/>
      </c>
      <c r="J208" s="81" t="s">
        <v>483</v>
      </c>
      <c r="K208" s="188" t="str">
        <f>IF(AND(ISBLANK('C3'!V49),$L$208&lt;&gt;"Z"),"",'C3'!V49)</f>
        <v/>
      </c>
      <c r="L208" s="188" t="str">
        <f>IF(ISBLANK('C3'!W49),"",'C3'!W49)</f>
        <v/>
      </c>
      <c r="M208" s="78" t="str">
        <f t="shared" si="4"/>
        <v>OK</v>
      </c>
      <c r="N208" s="79"/>
    </row>
    <row r="209" spans="1:14" hidden="1">
      <c r="A209" s="80" t="s">
        <v>2588</v>
      </c>
      <c r="B209" s="186" t="s">
        <v>841</v>
      </c>
      <c r="C209" s="187" t="s">
        <v>430</v>
      </c>
      <c r="D209" s="189" t="s">
        <v>522</v>
      </c>
      <c r="E209" s="187" t="s">
        <v>483</v>
      </c>
      <c r="F209" s="187" t="s">
        <v>429</v>
      </c>
      <c r="G209" s="189" t="s">
        <v>522</v>
      </c>
      <c r="H209" s="188" t="str">
        <f>IF(AND(ISBLANK('C7'!Y14),$I$209&lt;&gt;"Z"),"",'C7'!Y14)</f>
        <v/>
      </c>
      <c r="I209" s="188" t="str">
        <f>IF(ISBLANK('C7'!Z14),"",'C7'!Z14)</f>
        <v/>
      </c>
      <c r="J209" s="81" t="s">
        <v>483</v>
      </c>
      <c r="K209" s="188" t="str">
        <f>IF(AND(ISBLANK('C3'!Y14),$L$209&lt;&gt;"Z"),"",'C3'!Y14)</f>
        <v/>
      </c>
      <c r="L209" s="188" t="str">
        <f>IF(ISBLANK('C3'!Z14),"",'C3'!Z14)</f>
        <v/>
      </c>
      <c r="M209" s="78" t="str">
        <f t="shared" si="4"/>
        <v>OK</v>
      </c>
      <c r="N209" s="79"/>
    </row>
    <row r="210" spans="1:14" hidden="1">
      <c r="A210" s="80" t="s">
        <v>2588</v>
      </c>
      <c r="B210" s="186" t="s">
        <v>842</v>
      </c>
      <c r="C210" s="187" t="s">
        <v>430</v>
      </c>
      <c r="D210" s="189" t="s">
        <v>448</v>
      </c>
      <c r="E210" s="187" t="s">
        <v>483</v>
      </c>
      <c r="F210" s="187" t="s">
        <v>429</v>
      </c>
      <c r="G210" s="189" t="s">
        <v>448</v>
      </c>
      <c r="H210" s="188" t="str">
        <f>IF(AND(ISBLANK('C7'!Y15),$I$210&lt;&gt;"Z"),"",'C7'!Y15)</f>
        <v/>
      </c>
      <c r="I210" s="188" t="str">
        <f>IF(ISBLANK('C7'!Z15),"",'C7'!Z15)</f>
        <v/>
      </c>
      <c r="J210" s="81" t="s">
        <v>483</v>
      </c>
      <c r="K210" s="188" t="str">
        <f>IF(AND(ISBLANK('C3'!Y15),$L$210&lt;&gt;"Z"),"",'C3'!Y15)</f>
        <v/>
      </c>
      <c r="L210" s="188" t="str">
        <f>IF(ISBLANK('C3'!Z15),"",'C3'!Z15)</f>
        <v/>
      </c>
      <c r="M210" s="78" t="str">
        <f t="shared" si="4"/>
        <v>OK</v>
      </c>
      <c r="N210" s="79"/>
    </row>
    <row r="211" spans="1:14" hidden="1">
      <c r="A211" s="80" t="s">
        <v>2588</v>
      </c>
      <c r="B211" s="186" t="s">
        <v>843</v>
      </c>
      <c r="C211" s="187" t="s">
        <v>430</v>
      </c>
      <c r="D211" s="189" t="s">
        <v>176</v>
      </c>
      <c r="E211" s="187" t="s">
        <v>483</v>
      </c>
      <c r="F211" s="187" t="s">
        <v>429</v>
      </c>
      <c r="G211" s="189" t="s">
        <v>176</v>
      </c>
      <c r="H211" s="188" t="str">
        <f>IF(AND(ISBLANK('C7'!Y16),$I$211&lt;&gt;"Z"),"",'C7'!Y16)</f>
        <v/>
      </c>
      <c r="I211" s="188" t="str">
        <f>IF(ISBLANK('C7'!Z16),"",'C7'!Z16)</f>
        <v/>
      </c>
      <c r="J211" s="81" t="s">
        <v>483</v>
      </c>
      <c r="K211" s="188" t="str">
        <f>IF(AND(ISBLANK('C3'!Y16),$L$211&lt;&gt;"Z"),"",'C3'!Y16)</f>
        <v/>
      </c>
      <c r="L211" s="188" t="str">
        <f>IF(ISBLANK('C3'!Z16),"",'C3'!Z16)</f>
        <v/>
      </c>
      <c r="M211" s="78" t="str">
        <f t="shared" si="4"/>
        <v>OK</v>
      </c>
      <c r="N211" s="79"/>
    </row>
    <row r="212" spans="1:14" hidden="1">
      <c r="A212" s="80" t="s">
        <v>2588</v>
      </c>
      <c r="B212" s="186" t="s">
        <v>844</v>
      </c>
      <c r="C212" s="187" t="s">
        <v>430</v>
      </c>
      <c r="D212" s="189" t="s">
        <v>177</v>
      </c>
      <c r="E212" s="187" t="s">
        <v>483</v>
      </c>
      <c r="F212" s="187" t="s">
        <v>429</v>
      </c>
      <c r="G212" s="189" t="s">
        <v>177</v>
      </c>
      <c r="H212" s="188" t="str">
        <f>IF(AND(ISBLANK('C7'!Y17),$I$212&lt;&gt;"Z"),"",'C7'!Y17)</f>
        <v/>
      </c>
      <c r="I212" s="188" t="str">
        <f>IF(ISBLANK('C7'!Z17),"",'C7'!Z17)</f>
        <v/>
      </c>
      <c r="J212" s="81" t="s">
        <v>483</v>
      </c>
      <c r="K212" s="188" t="str">
        <f>IF(AND(ISBLANK('C3'!Y17),$L$212&lt;&gt;"Z"),"",'C3'!Y17)</f>
        <v/>
      </c>
      <c r="L212" s="188" t="str">
        <f>IF(ISBLANK('C3'!Z17),"",'C3'!Z17)</f>
        <v/>
      </c>
      <c r="M212" s="78" t="str">
        <f t="shared" si="4"/>
        <v>OK</v>
      </c>
      <c r="N212" s="79"/>
    </row>
    <row r="213" spans="1:14" hidden="1">
      <c r="A213" s="80" t="s">
        <v>2588</v>
      </c>
      <c r="B213" s="186" t="s">
        <v>845</v>
      </c>
      <c r="C213" s="187" t="s">
        <v>430</v>
      </c>
      <c r="D213" s="189" t="s">
        <v>178</v>
      </c>
      <c r="E213" s="187" t="s">
        <v>483</v>
      </c>
      <c r="F213" s="187" t="s">
        <v>429</v>
      </c>
      <c r="G213" s="189" t="s">
        <v>178</v>
      </c>
      <c r="H213" s="188" t="str">
        <f>IF(AND(ISBLANK('C7'!Y18),$I$213&lt;&gt;"Z"),"",'C7'!Y18)</f>
        <v/>
      </c>
      <c r="I213" s="188" t="str">
        <f>IF(ISBLANK('C7'!Z18),"",'C7'!Z18)</f>
        <v/>
      </c>
      <c r="J213" s="81" t="s">
        <v>483</v>
      </c>
      <c r="K213" s="188" t="str">
        <f>IF(AND(ISBLANK('C3'!Y18),$L$213&lt;&gt;"Z"),"",'C3'!Y18)</f>
        <v/>
      </c>
      <c r="L213" s="188" t="str">
        <f>IF(ISBLANK('C3'!Z18),"",'C3'!Z18)</f>
        <v/>
      </c>
      <c r="M213" s="78" t="str">
        <f t="shared" si="4"/>
        <v>OK</v>
      </c>
      <c r="N213" s="79"/>
    </row>
    <row r="214" spans="1:14" hidden="1">
      <c r="A214" s="80" t="s">
        <v>2588</v>
      </c>
      <c r="B214" s="186" t="s">
        <v>846</v>
      </c>
      <c r="C214" s="187" t="s">
        <v>430</v>
      </c>
      <c r="D214" s="189" t="s">
        <v>179</v>
      </c>
      <c r="E214" s="187" t="s">
        <v>483</v>
      </c>
      <c r="F214" s="187" t="s">
        <v>429</v>
      </c>
      <c r="G214" s="189" t="s">
        <v>179</v>
      </c>
      <c r="H214" s="188" t="str">
        <f>IF(AND(ISBLANK('C7'!Y19),$I$214&lt;&gt;"Z"),"",'C7'!Y19)</f>
        <v/>
      </c>
      <c r="I214" s="188" t="str">
        <f>IF(ISBLANK('C7'!Z19),"",'C7'!Z19)</f>
        <v/>
      </c>
      <c r="J214" s="81" t="s">
        <v>483</v>
      </c>
      <c r="K214" s="188" t="str">
        <f>IF(AND(ISBLANK('C3'!Y19),$L$214&lt;&gt;"Z"),"",'C3'!Y19)</f>
        <v/>
      </c>
      <c r="L214" s="188" t="str">
        <f>IF(ISBLANK('C3'!Z19),"",'C3'!Z19)</f>
        <v/>
      </c>
      <c r="M214" s="78" t="str">
        <f t="shared" si="4"/>
        <v>OK</v>
      </c>
      <c r="N214" s="79"/>
    </row>
    <row r="215" spans="1:14" hidden="1">
      <c r="A215" s="80" t="s">
        <v>2588</v>
      </c>
      <c r="B215" s="186" t="s">
        <v>847</v>
      </c>
      <c r="C215" s="187" t="s">
        <v>430</v>
      </c>
      <c r="D215" s="189" t="s">
        <v>180</v>
      </c>
      <c r="E215" s="187" t="s">
        <v>483</v>
      </c>
      <c r="F215" s="187" t="s">
        <v>429</v>
      </c>
      <c r="G215" s="189" t="s">
        <v>180</v>
      </c>
      <c r="H215" s="188" t="str">
        <f>IF(AND(ISBLANK('C7'!Y20),$I$215&lt;&gt;"Z"),"",'C7'!Y20)</f>
        <v/>
      </c>
      <c r="I215" s="188" t="str">
        <f>IF(ISBLANK('C7'!Z20),"",'C7'!Z20)</f>
        <v/>
      </c>
      <c r="J215" s="81" t="s">
        <v>483</v>
      </c>
      <c r="K215" s="188" t="str">
        <f>IF(AND(ISBLANK('C3'!Y20),$L$215&lt;&gt;"Z"),"",'C3'!Y20)</f>
        <v/>
      </c>
      <c r="L215" s="188" t="str">
        <f>IF(ISBLANK('C3'!Z20),"",'C3'!Z20)</f>
        <v/>
      </c>
      <c r="M215" s="78" t="str">
        <f t="shared" si="4"/>
        <v>OK</v>
      </c>
      <c r="N215" s="79"/>
    </row>
    <row r="216" spans="1:14" hidden="1">
      <c r="A216" s="80" t="s">
        <v>2588</v>
      </c>
      <c r="B216" s="186" t="s">
        <v>848</v>
      </c>
      <c r="C216" s="187" t="s">
        <v>430</v>
      </c>
      <c r="D216" s="189" t="s">
        <v>181</v>
      </c>
      <c r="E216" s="187" t="s">
        <v>483</v>
      </c>
      <c r="F216" s="187" t="s">
        <v>429</v>
      </c>
      <c r="G216" s="189" t="s">
        <v>181</v>
      </c>
      <c r="H216" s="188" t="str">
        <f>IF(AND(ISBLANK('C7'!Y21),$I$216&lt;&gt;"Z"),"",'C7'!Y21)</f>
        <v/>
      </c>
      <c r="I216" s="188" t="str">
        <f>IF(ISBLANK('C7'!Z21),"",'C7'!Z21)</f>
        <v/>
      </c>
      <c r="J216" s="81" t="s">
        <v>483</v>
      </c>
      <c r="K216" s="188" t="str">
        <f>IF(AND(ISBLANK('C3'!Y21),$L$216&lt;&gt;"Z"),"",'C3'!Y21)</f>
        <v/>
      </c>
      <c r="L216" s="188" t="str">
        <f>IF(ISBLANK('C3'!Z21),"",'C3'!Z21)</f>
        <v/>
      </c>
      <c r="M216" s="78" t="str">
        <f t="shared" si="4"/>
        <v>OK</v>
      </c>
      <c r="N216" s="79"/>
    </row>
    <row r="217" spans="1:14" hidden="1">
      <c r="A217" s="80" t="s">
        <v>2588</v>
      </c>
      <c r="B217" s="186" t="s">
        <v>849</v>
      </c>
      <c r="C217" s="187" t="s">
        <v>430</v>
      </c>
      <c r="D217" s="189" t="s">
        <v>182</v>
      </c>
      <c r="E217" s="187" t="s">
        <v>483</v>
      </c>
      <c r="F217" s="187" t="s">
        <v>429</v>
      </c>
      <c r="G217" s="189" t="s">
        <v>182</v>
      </c>
      <c r="H217" s="188" t="str">
        <f>IF(AND(ISBLANK('C7'!Y22),$I$217&lt;&gt;"Z"),"",'C7'!Y22)</f>
        <v/>
      </c>
      <c r="I217" s="188" t="str">
        <f>IF(ISBLANK('C7'!Z22),"",'C7'!Z22)</f>
        <v/>
      </c>
      <c r="J217" s="81" t="s">
        <v>483</v>
      </c>
      <c r="K217" s="188" t="str">
        <f>IF(AND(ISBLANK('C3'!Y22),$L$217&lt;&gt;"Z"),"",'C3'!Y22)</f>
        <v/>
      </c>
      <c r="L217" s="188" t="str">
        <f>IF(ISBLANK('C3'!Z22),"",'C3'!Z22)</f>
        <v/>
      </c>
      <c r="M217" s="78" t="str">
        <f t="shared" si="4"/>
        <v>OK</v>
      </c>
      <c r="N217" s="79"/>
    </row>
    <row r="218" spans="1:14" hidden="1">
      <c r="A218" s="80" t="s">
        <v>2588</v>
      </c>
      <c r="B218" s="186" t="s">
        <v>850</v>
      </c>
      <c r="C218" s="187" t="s">
        <v>430</v>
      </c>
      <c r="D218" s="189" t="s">
        <v>183</v>
      </c>
      <c r="E218" s="187" t="s">
        <v>483</v>
      </c>
      <c r="F218" s="187" t="s">
        <v>429</v>
      </c>
      <c r="G218" s="189" t="s">
        <v>183</v>
      </c>
      <c r="H218" s="188" t="str">
        <f>IF(AND(ISBLANK('C7'!Y23),$I$218&lt;&gt;"Z"),"",'C7'!Y23)</f>
        <v/>
      </c>
      <c r="I218" s="188" t="str">
        <f>IF(ISBLANK('C7'!Z23),"",'C7'!Z23)</f>
        <v/>
      </c>
      <c r="J218" s="81" t="s">
        <v>483</v>
      </c>
      <c r="K218" s="188" t="str">
        <f>IF(AND(ISBLANK('C3'!Y23),$L$218&lt;&gt;"Z"),"",'C3'!Y23)</f>
        <v/>
      </c>
      <c r="L218" s="188" t="str">
        <f>IF(ISBLANK('C3'!Z23),"",'C3'!Z23)</f>
        <v/>
      </c>
      <c r="M218" s="78" t="str">
        <f t="shared" si="4"/>
        <v>OK</v>
      </c>
      <c r="N218" s="79"/>
    </row>
    <row r="219" spans="1:14" hidden="1">
      <c r="A219" s="80" t="s">
        <v>2588</v>
      </c>
      <c r="B219" s="186" t="s">
        <v>851</v>
      </c>
      <c r="C219" s="187" t="s">
        <v>430</v>
      </c>
      <c r="D219" s="189" t="s">
        <v>184</v>
      </c>
      <c r="E219" s="187" t="s">
        <v>483</v>
      </c>
      <c r="F219" s="187" t="s">
        <v>429</v>
      </c>
      <c r="G219" s="189" t="s">
        <v>184</v>
      </c>
      <c r="H219" s="188" t="str">
        <f>IF(AND(ISBLANK('C7'!Y24),$I$219&lt;&gt;"Z"),"",'C7'!Y24)</f>
        <v/>
      </c>
      <c r="I219" s="188" t="str">
        <f>IF(ISBLANK('C7'!Z24),"",'C7'!Z24)</f>
        <v/>
      </c>
      <c r="J219" s="81" t="s">
        <v>483</v>
      </c>
      <c r="K219" s="188" t="str">
        <f>IF(AND(ISBLANK('C3'!Y24),$L$219&lt;&gt;"Z"),"",'C3'!Y24)</f>
        <v/>
      </c>
      <c r="L219" s="188" t="str">
        <f>IF(ISBLANK('C3'!Z24),"",'C3'!Z24)</f>
        <v/>
      </c>
      <c r="M219" s="78" t="str">
        <f t="shared" si="4"/>
        <v>OK</v>
      </c>
      <c r="N219" s="79"/>
    </row>
    <row r="220" spans="1:14" hidden="1">
      <c r="A220" s="80" t="s">
        <v>2588</v>
      </c>
      <c r="B220" s="186" t="s">
        <v>852</v>
      </c>
      <c r="C220" s="187" t="s">
        <v>430</v>
      </c>
      <c r="D220" s="189" t="s">
        <v>185</v>
      </c>
      <c r="E220" s="187" t="s">
        <v>483</v>
      </c>
      <c r="F220" s="187" t="s">
        <v>429</v>
      </c>
      <c r="G220" s="189" t="s">
        <v>185</v>
      </c>
      <c r="H220" s="188" t="str">
        <f>IF(AND(ISBLANK('C7'!Y25),$I$220&lt;&gt;"Z"),"",'C7'!Y25)</f>
        <v/>
      </c>
      <c r="I220" s="188" t="str">
        <f>IF(ISBLANK('C7'!Z25),"",'C7'!Z25)</f>
        <v/>
      </c>
      <c r="J220" s="81" t="s">
        <v>483</v>
      </c>
      <c r="K220" s="188" t="str">
        <f>IF(AND(ISBLANK('C3'!Y25),$L$220&lt;&gt;"Z"),"",'C3'!Y25)</f>
        <v/>
      </c>
      <c r="L220" s="188" t="str">
        <f>IF(ISBLANK('C3'!Z25),"",'C3'!Z25)</f>
        <v/>
      </c>
      <c r="M220" s="78" t="str">
        <f t="shared" si="4"/>
        <v>OK</v>
      </c>
      <c r="N220" s="79"/>
    </row>
    <row r="221" spans="1:14" hidden="1">
      <c r="A221" s="80" t="s">
        <v>2588</v>
      </c>
      <c r="B221" s="186" t="s">
        <v>853</v>
      </c>
      <c r="C221" s="187" t="s">
        <v>430</v>
      </c>
      <c r="D221" s="189" t="s">
        <v>186</v>
      </c>
      <c r="E221" s="187" t="s">
        <v>483</v>
      </c>
      <c r="F221" s="187" t="s">
        <v>429</v>
      </c>
      <c r="G221" s="189" t="s">
        <v>186</v>
      </c>
      <c r="H221" s="188" t="str">
        <f>IF(AND(ISBLANK('C7'!Y26),$I$221&lt;&gt;"Z"),"",'C7'!Y26)</f>
        <v/>
      </c>
      <c r="I221" s="188" t="str">
        <f>IF(ISBLANK('C7'!Z26),"",'C7'!Z26)</f>
        <v/>
      </c>
      <c r="J221" s="81" t="s">
        <v>483</v>
      </c>
      <c r="K221" s="188" t="str">
        <f>IF(AND(ISBLANK('C3'!Y26),$L$221&lt;&gt;"Z"),"",'C3'!Y26)</f>
        <v/>
      </c>
      <c r="L221" s="188" t="str">
        <f>IF(ISBLANK('C3'!Z26),"",'C3'!Z26)</f>
        <v/>
      </c>
      <c r="M221" s="78" t="str">
        <f t="shared" si="4"/>
        <v>OK</v>
      </c>
      <c r="N221" s="79"/>
    </row>
    <row r="222" spans="1:14" hidden="1">
      <c r="A222" s="80" t="s">
        <v>2588</v>
      </c>
      <c r="B222" s="186" t="s">
        <v>854</v>
      </c>
      <c r="C222" s="187" t="s">
        <v>430</v>
      </c>
      <c r="D222" s="189" t="s">
        <v>187</v>
      </c>
      <c r="E222" s="187" t="s">
        <v>483</v>
      </c>
      <c r="F222" s="187" t="s">
        <v>429</v>
      </c>
      <c r="G222" s="189" t="s">
        <v>187</v>
      </c>
      <c r="H222" s="188" t="str">
        <f>IF(AND(ISBLANK('C7'!Y27),$I$222&lt;&gt;"Z"),"",'C7'!Y27)</f>
        <v/>
      </c>
      <c r="I222" s="188" t="str">
        <f>IF(ISBLANK('C7'!Z27),"",'C7'!Z27)</f>
        <v/>
      </c>
      <c r="J222" s="81" t="s">
        <v>483</v>
      </c>
      <c r="K222" s="188" t="str">
        <f>IF(AND(ISBLANK('C3'!Y27),$L$222&lt;&gt;"Z"),"",'C3'!Y27)</f>
        <v/>
      </c>
      <c r="L222" s="188" t="str">
        <f>IF(ISBLANK('C3'!Z27),"",'C3'!Z27)</f>
        <v/>
      </c>
      <c r="M222" s="78" t="str">
        <f t="shared" si="4"/>
        <v>OK</v>
      </c>
      <c r="N222" s="79"/>
    </row>
    <row r="223" spans="1:14" hidden="1">
      <c r="A223" s="80" t="s">
        <v>2588</v>
      </c>
      <c r="B223" s="186" t="s">
        <v>855</v>
      </c>
      <c r="C223" s="187" t="s">
        <v>430</v>
      </c>
      <c r="D223" s="189" t="s">
        <v>188</v>
      </c>
      <c r="E223" s="187" t="s">
        <v>483</v>
      </c>
      <c r="F223" s="187" t="s">
        <v>429</v>
      </c>
      <c r="G223" s="189" t="s">
        <v>188</v>
      </c>
      <c r="H223" s="188" t="str">
        <f>IF(AND(ISBLANK('C7'!Y28),$I$223&lt;&gt;"Z"),"",'C7'!Y28)</f>
        <v/>
      </c>
      <c r="I223" s="188" t="str">
        <f>IF(ISBLANK('C7'!Z28),"",'C7'!Z28)</f>
        <v/>
      </c>
      <c r="J223" s="81" t="s">
        <v>483</v>
      </c>
      <c r="K223" s="188" t="str">
        <f>IF(AND(ISBLANK('C3'!Y28),$L$223&lt;&gt;"Z"),"",'C3'!Y28)</f>
        <v/>
      </c>
      <c r="L223" s="188" t="str">
        <f>IF(ISBLANK('C3'!Z28),"",'C3'!Z28)</f>
        <v/>
      </c>
      <c r="M223" s="78" t="str">
        <f t="shared" si="4"/>
        <v>OK</v>
      </c>
      <c r="N223" s="79"/>
    </row>
    <row r="224" spans="1:14" hidden="1">
      <c r="A224" s="80" t="s">
        <v>2588</v>
      </c>
      <c r="B224" s="186" t="s">
        <v>856</v>
      </c>
      <c r="C224" s="187" t="s">
        <v>430</v>
      </c>
      <c r="D224" s="189" t="s">
        <v>189</v>
      </c>
      <c r="E224" s="187" t="s">
        <v>483</v>
      </c>
      <c r="F224" s="187" t="s">
        <v>429</v>
      </c>
      <c r="G224" s="189" t="s">
        <v>189</v>
      </c>
      <c r="H224" s="188" t="str">
        <f>IF(AND(ISBLANK('C7'!Y29),$I$224&lt;&gt;"Z"),"",'C7'!Y29)</f>
        <v/>
      </c>
      <c r="I224" s="188" t="str">
        <f>IF(ISBLANK('C7'!Z29),"",'C7'!Z29)</f>
        <v/>
      </c>
      <c r="J224" s="81" t="s">
        <v>483</v>
      </c>
      <c r="K224" s="188" t="str">
        <f>IF(AND(ISBLANK('C3'!Y29),$L$224&lt;&gt;"Z"),"",'C3'!Y29)</f>
        <v/>
      </c>
      <c r="L224" s="188" t="str">
        <f>IF(ISBLANK('C3'!Z29),"",'C3'!Z29)</f>
        <v/>
      </c>
      <c r="M224" s="78" t="str">
        <f t="shared" si="4"/>
        <v>OK</v>
      </c>
      <c r="N224" s="79"/>
    </row>
    <row r="225" spans="1:14" hidden="1">
      <c r="A225" s="80" t="s">
        <v>2588</v>
      </c>
      <c r="B225" s="186" t="s">
        <v>857</v>
      </c>
      <c r="C225" s="187" t="s">
        <v>430</v>
      </c>
      <c r="D225" s="189" t="s">
        <v>190</v>
      </c>
      <c r="E225" s="187" t="s">
        <v>483</v>
      </c>
      <c r="F225" s="187" t="s">
        <v>429</v>
      </c>
      <c r="G225" s="189" t="s">
        <v>190</v>
      </c>
      <c r="H225" s="188" t="str">
        <f>IF(AND(ISBLANK('C7'!Y30),$I$225&lt;&gt;"Z"),"",'C7'!Y30)</f>
        <v/>
      </c>
      <c r="I225" s="188" t="str">
        <f>IF(ISBLANK('C7'!Z30),"",'C7'!Z30)</f>
        <v/>
      </c>
      <c r="J225" s="81" t="s">
        <v>483</v>
      </c>
      <c r="K225" s="188" t="str">
        <f>IF(AND(ISBLANK('C3'!Y30),$L$225&lt;&gt;"Z"),"",'C3'!Y30)</f>
        <v/>
      </c>
      <c r="L225" s="188" t="str">
        <f>IF(ISBLANK('C3'!Z30),"",'C3'!Z30)</f>
        <v/>
      </c>
      <c r="M225" s="78" t="str">
        <f t="shared" si="4"/>
        <v>OK</v>
      </c>
      <c r="N225" s="79"/>
    </row>
    <row r="226" spans="1:14" hidden="1">
      <c r="A226" s="80" t="s">
        <v>2588</v>
      </c>
      <c r="B226" s="186" t="s">
        <v>858</v>
      </c>
      <c r="C226" s="187" t="s">
        <v>430</v>
      </c>
      <c r="D226" s="189" t="s">
        <v>191</v>
      </c>
      <c r="E226" s="187" t="s">
        <v>483</v>
      </c>
      <c r="F226" s="187" t="s">
        <v>429</v>
      </c>
      <c r="G226" s="189" t="s">
        <v>191</v>
      </c>
      <c r="H226" s="188" t="str">
        <f>IF(AND(ISBLANK('C7'!Y31),$I$226&lt;&gt;"Z"),"",'C7'!Y31)</f>
        <v/>
      </c>
      <c r="I226" s="188" t="str">
        <f>IF(ISBLANK('C7'!Z31),"",'C7'!Z31)</f>
        <v/>
      </c>
      <c r="J226" s="81" t="s">
        <v>483</v>
      </c>
      <c r="K226" s="188" t="str">
        <f>IF(AND(ISBLANK('C3'!Y31),$L$226&lt;&gt;"Z"),"",'C3'!Y31)</f>
        <v/>
      </c>
      <c r="L226" s="188" t="str">
        <f>IF(ISBLANK('C3'!Z31),"",'C3'!Z31)</f>
        <v/>
      </c>
      <c r="M226" s="78" t="str">
        <f t="shared" si="4"/>
        <v>OK</v>
      </c>
      <c r="N226" s="79"/>
    </row>
    <row r="227" spans="1:14" hidden="1">
      <c r="A227" s="80" t="s">
        <v>2588</v>
      </c>
      <c r="B227" s="186" t="s">
        <v>859</v>
      </c>
      <c r="C227" s="187" t="s">
        <v>430</v>
      </c>
      <c r="D227" s="189" t="s">
        <v>192</v>
      </c>
      <c r="E227" s="187" t="s">
        <v>483</v>
      </c>
      <c r="F227" s="187" t="s">
        <v>429</v>
      </c>
      <c r="G227" s="189" t="s">
        <v>192</v>
      </c>
      <c r="H227" s="188" t="str">
        <f>IF(AND(ISBLANK('C7'!Y32),$I$227&lt;&gt;"Z"),"",'C7'!Y32)</f>
        <v/>
      </c>
      <c r="I227" s="188" t="str">
        <f>IF(ISBLANK('C7'!Z32),"",'C7'!Z32)</f>
        <v/>
      </c>
      <c r="J227" s="81" t="s">
        <v>483</v>
      </c>
      <c r="K227" s="188" t="str">
        <f>IF(AND(ISBLANK('C3'!Y32),$L$227&lt;&gt;"Z"),"",'C3'!Y32)</f>
        <v/>
      </c>
      <c r="L227" s="188" t="str">
        <f>IF(ISBLANK('C3'!Z32),"",'C3'!Z32)</f>
        <v/>
      </c>
      <c r="M227" s="78" t="str">
        <f t="shared" si="4"/>
        <v>OK</v>
      </c>
      <c r="N227" s="79"/>
    </row>
    <row r="228" spans="1:14" hidden="1">
      <c r="A228" s="80" t="s">
        <v>2588</v>
      </c>
      <c r="B228" s="186" t="s">
        <v>860</v>
      </c>
      <c r="C228" s="187" t="s">
        <v>430</v>
      </c>
      <c r="D228" s="189" t="s">
        <v>193</v>
      </c>
      <c r="E228" s="187" t="s">
        <v>483</v>
      </c>
      <c r="F228" s="187" t="s">
        <v>429</v>
      </c>
      <c r="G228" s="189" t="s">
        <v>193</v>
      </c>
      <c r="H228" s="188" t="str">
        <f>IF(AND(ISBLANK('C7'!Y33),$I$228&lt;&gt;"Z"),"",'C7'!Y33)</f>
        <v/>
      </c>
      <c r="I228" s="188" t="str">
        <f>IF(ISBLANK('C7'!Z33),"",'C7'!Z33)</f>
        <v/>
      </c>
      <c r="J228" s="81" t="s">
        <v>483</v>
      </c>
      <c r="K228" s="188" t="str">
        <f>IF(AND(ISBLANK('C3'!Y33),$L$228&lt;&gt;"Z"),"",'C3'!Y33)</f>
        <v/>
      </c>
      <c r="L228" s="188" t="str">
        <f>IF(ISBLANK('C3'!Z33),"",'C3'!Z33)</f>
        <v/>
      </c>
      <c r="M228" s="78" t="str">
        <f t="shared" si="4"/>
        <v>OK</v>
      </c>
      <c r="N228" s="79"/>
    </row>
    <row r="229" spans="1:14" hidden="1">
      <c r="A229" s="80" t="s">
        <v>2588</v>
      </c>
      <c r="B229" s="186" t="s">
        <v>861</v>
      </c>
      <c r="C229" s="187" t="s">
        <v>430</v>
      </c>
      <c r="D229" s="189" t="s">
        <v>194</v>
      </c>
      <c r="E229" s="187" t="s">
        <v>483</v>
      </c>
      <c r="F229" s="187" t="s">
        <v>429</v>
      </c>
      <c r="G229" s="189" t="s">
        <v>194</v>
      </c>
      <c r="H229" s="188" t="str">
        <f>IF(AND(ISBLANK('C7'!Y34),$I$229&lt;&gt;"Z"),"",'C7'!Y34)</f>
        <v/>
      </c>
      <c r="I229" s="188" t="str">
        <f>IF(ISBLANK('C7'!Z34),"",'C7'!Z34)</f>
        <v/>
      </c>
      <c r="J229" s="81" t="s">
        <v>483</v>
      </c>
      <c r="K229" s="188" t="str">
        <f>IF(AND(ISBLANK('C3'!Y34),$L$229&lt;&gt;"Z"),"",'C3'!Y34)</f>
        <v/>
      </c>
      <c r="L229" s="188" t="str">
        <f>IF(ISBLANK('C3'!Z34),"",'C3'!Z34)</f>
        <v/>
      </c>
      <c r="M229" s="78" t="str">
        <f t="shared" si="4"/>
        <v>OK</v>
      </c>
      <c r="N229" s="79"/>
    </row>
    <row r="230" spans="1:14" hidden="1">
      <c r="A230" s="80" t="s">
        <v>2588</v>
      </c>
      <c r="B230" s="186" t="s">
        <v>862</v>
      </c>
      <c r="C230" s="187" t="s">
        <v>430</v>
      </c>
      <c r="D230" s="189" t="s">
        <v>611</v>
      </c>
      <c r="E230" s="187" t="s">
        <v>483</v>
      </c>
      <c r="F230" s="187" t="s">
        <v>429</v>
      </c>
      <c r="G230" s="189" t="s">
        <v>611</v>
      </c>
      <c r="H230" s="188" t="str">
        <f>IF(AND(ISBLANK('C7'!Y35),$I$230&lt;&gt;"Z"),"",'C7'!Y35)</f>
        <v/>
      </c>
      <c r="I230" s="188" t="str">
        <f>IF(ISBLANK('C7'!Z35),"",'C7'!Z35)</f>
        <v/>
      </c>
      <c r="J230" s="81" t="s">
        <v>483</v>
      </c>
      <c r="K230" s="188" t="str">
        <f>IF(AND(ISBLANK('C3'!Y35),$L$230&lt;&gt;"Z"),"",'C3'!Y35)</f>
        <v/>
      </c>
      <c r="L230" s="188" t="str">
        <f>IF(ISBLANK('C3'!Z35),"",'C3'!Z35)</f>
        <v/>
      </c>
      <c r="M230" s="78" t="str">
        <f t="shared" si="4"/>
        <v>OK</v>
      </c>
      <c r="N230" s="79"/>
    </row>
    <row r="231" spans="1:14" hidden="1">
      <c r="A231" s="80" t="s">
        <v>2588</v>
      </c>
      <c r="B231" s="186" t="s">
        <v>863</v>
      </c>
      <c r="C231" s="187" t="s">
        <v>430</v>
      </c>
      <c r="D231" s="189" t="s">
        <v>614</v>
      </c>
      <c r="E231" s="187" t="s">
        <v>483</v>
      </c>
      <c r="F231" s="187" t="s">
        <v>429</v>
      </c>
      <c r="G231" s="189" t="s">
        <v>614</v>
      </c>
      <c r="H231" s="188" t="str">
        <f>IF(AND(ISBLANK('C7'!Y36),$I$231&lt;&gt;"Z"),"",'C7'!Y36)</f>
        <v/>
      </c>
      <c r="I231" s="188" t="str">
        <f>IF(ISBLANK('C7'!Z36),"",'C7'!Z36)</f>
        <v/>
      </c>
      <c r="J231" s="81" t="s">
        <v>483</v>
      </c>
      <c r="K231" s="188" t="str">
        <f>IF(AND(ISBLANK('C3'!Y36),$L$231&lt;&gt;"Z"),"",'C3'!Y36)</f>
        <v/>
      </c>
      <c r="L231" s="188" t="str">
        <f>IF(ISBLANK('C3'!Z36),"",'C3'!Z36)</f>
        <v/>
      </c>
      <c r="M231" s="78" t="str">
        <f t="shared" si="4"/>
        <v>OK</v>
      </c>
      <c r="N231" s="79"/>
    </row>
    <row r="232" spans="1:14" hidden="1">
      <c r="A232" s="80" t="s">
        <v>2588</v>
      </c>
      <c r="B232" s="186" t="s">
        <v>864</v>
      </c>
      <c r="C232" s="187" t="s">
        <v>430</v>
      </c>
      <c r="D232" s="189" t="s">
        <v>506</v>
      </c>
      <c r="E232" s="187" t="s">
        <v>483</v>
      </c>
      <c r="F232" s="187" t="s">
        <v>429</v>
      </c>
      <c r="G232" s="189" t="s">
        <v>506</v>
      </c>
      <c r="H232" s="188" t="str">
        <f>IF(AND(ISBLANK('C7'!Y37),$I$232&lt;&gt;"Z"),"",'C7'!Y37)</f>
        <v/>
      </c>
      <c r="I232" s="188" t="str">
        <f>IF(ISBLANK('C7'!Z37),"",'C7'!Z37)</f>
        <v/>
      </c>
      <c r="J232" s="81" t="s">
        <v>483</v>
      </c>
      <c r="K232" s="188" t="str">
        <f>IF(AND(ISBLANK('C3'!Y37),$L$232&lt;&gt;"Z"),"",'C3'!Y37)</f>
        <v/>
      </c>
      <c r="L232" s="188" t="str">
        <f>IF(ISBLANK('C3'!Z37),"",'C3'!Z37)</f>
        <v/>
      </c>
      <c r="M232" s="78" t="str">
        <f t="shared" si="4"/>
        <v>OK</v>
      </c>
      <c r="N232" s="79"/>
    </row>
    <row r="233" spans="1:14" hidden="1">
      <c r="A233" s="80" t="s">
        <v>2588</v>
      </c>
      <c r="B233" s="186" t="s">
        <v>865</v>
      </c>
      <c r="C233" s="187" t="s">
        <v>430</v>
      </c>
      <c r="D233" s="189" t="s">
        <v>618</v>
      </c>
      <c r="E233" s="187" t="s">
        <v>483</v>
      </c>
      <c r="F233" s="187" t="s">
        <v>429</v>
      </c>
      <c r="G233" s="189" t="s">
        <v>618</v>
      </c>
      <c r="H233" s="188" t="str">
        <f>IF(AND(ISBLANK('C7'!Y38),$I$233&lt;&gt;"Z"),"",'C7'!Y38)</f>
        <v/>
      </c>
      <c r="I233" s="188" t="str">
        <f>IF(ISBLANK('C7'!Z38),"",'C7'!Z38)</f>
        <v/>
      </c>
      <c r="J233" s="81" t="s">
        <v>483</v>
      </c>
      <c r="K233" s="188" t="str">
        <f>IF(AND(ISBLANK('C3'!Y38),$L$233&lt;&gt;"Z"),"",'C3'!Y38)</f>
        <v/>
      </c>
      <c r="L233" s="188" t="str">
        <f>IF(ISBLANK('C3'!Z38),"",'C3'!Z38)</f>
        <v/>
      </c>
      <c r="M233" s="78" t="str">
        <f t="shared" si="4"/>
        <v>OK</v>
      </c>
      <c r="N233" s="79"/>
    </row>
    <row r="234" spans="1:14" hidden="1">
      <c r="A234" s="80" t="s">
        <v>2588</v>
      </c>
      <c r="B234" s="186" t="s">
        <v>866</v>
      </c>
      <c r="C234" s="187" t="s">
        <v>430</v>
      </c>
      <c r="D234" s="189" t="s">
        <v>621</v>
      </c>
      <c r="E234" s="187" t="s">
        <v>483</v>
      </c>
      <c r="F234" s="187" t="s">
        <v>429</v>
      </c>
      <c r="G234" s="189" t="s">
        <v>621</v>
      </c>
      <c r="H234" s="188" t="str">
        <f>IF(AND(ISBLANK('C7'!Y39),$I$234&lt;&gt;"Z"),"",'C7'!Y39)</f>
        <v/>
      </c>
      <c r="I234" s="188" t="str">
        <f>IF(ISBLANK('C7'!Z39),"",'C7'!Z39)</f>
        <v/>
      </c>
      <c r="J234" s="81" t="s">
        <v>483</v>
      </c>
      <c r="K234" s="188" t="str">
        <f>IF(AND(ISBLANK('C3'!Y39),$L$234&lt;&gt;"Z"),"",'C3'!Y39)</f>
        <v/>
      </c>
      <c r="L234" s="188" t="str">
        <f>IF(ISBLANK('C3'!Z39),"",'C3'!Z39)</f>
        <v/>
      </c>
      <c r="M234" s="78" t="str">
        <f t="shared" si="4"/>
        <v>OK</v>
      </c>
      <c r="N234" s="79"/>
    </row>
    <row r="235" spans="1:14" hidden="1">
      <c r="A235" s="80" t="s">
        <v>2588</v>
      </c>
      <c r="B235" s="186" t="s">
        <v>867</v>
      </c>
      <c r="C235" s="187" t="s">
        <v>430</v>
      </c>
      <c r="D235" s="189" t="s">
        <v>624</v>
      </c>
      <c r="E235" s="187" t="s">
        <v>483</v>
      </c>
      <c r="F235" s="187" t="s">
        <v>429</v>
      </c>
      <c r="G235" s="189" t="s">
        <v>624</v>
      </c>
      <c r="H235" s="188" t="str">
        <f>IF(AND(ISBLANK('C7'!Y40),$I$235&lt;&gt;"Z"),"",'C7'!Y40)</f>
        <v/>
      </c>
      <c r="I235" s="188" t="str">
        <f>IF(ISBLANK('C7'!Z40),"",'C7'!Z40)</f>
        <v/>
      </c>
      <c r="J235" s="81" t="s">
        <v>483</v>
      </c>
      <c r="K235" s="188" t="str">
        <f>IF(AND(ISBLANK('C3'!Y40),$L$235&lt;&gt;"Z"),"",'C3'!Y40)</f>
        <v/>
      </c>
      <c r="L235" s="188" t="str">
        <f>IF(ISBLANK('C3'!Z40),"",'C3'!Z40)</f>
        <v/>
      </c>
      <c r="M235" s="78" t="str">
        <f t="shared" si="4"/>
        <v>OK</v>
      </c>
      <c r="N235" s="79"/>
    </row>
    <row r="236" spans="1:14" hidden="1">
      <c r="A236" s="80" t="s">
        <v>2588</v>
      </c>
      <c r="B236" s="186" t="s">
        <v>868</v>
      </c>
      <c r="C236" s="187" t="s">
        <v>430</v>
      </c>
      <c r="D236" s="189" t="s">
        <v>627</v>
      </c>
      <c r="E236" s="187" t="s">
        <v>483</v>
      </c>
      <c r="F236" s="187" t="s">
        <v>429</v>
      </c>
      <c r="G236" s="189" t="s">
        <v>627</v>
      </c>
      <c r="H236" s="188" t="str">
        <f>IF(AND(ISBLANK('C7'!Y41),$I$236&lt;&gt;"Z"),"",'C7'!Y41)</f>
        <v/>
      </c>
      <c r="I236" s="188" t="str">
        <f>IF(ISBLANK('C7'!Z41),"",'C7'!Z41)</f>
        <v/>
      </c>
      <c r="J236" s="81" t="s">
        <v>483</v>
      </c>
      <c r="K236" s="188" t="str">
        <f>IF(AND(ISBLANK('C3'!Y41),$L$236&lt;&gt;"Z"),"",'C3'!Y41)</f>
        <v/>
      </c>
      <c r="L236" s="188" t="str">
        <f>IF(ISBLANK('C3'!Z41),"",'C3'!Z41)</f>
        <v/>
      </c>
      <c r="M236" s="78" t="str">
        <f t="shared" ref="M236:M299" si="5">IF(OR(AND(I236="M",AND(L236&lt;&gt;"M",L236&lt;&gt;"X")),AND(I236="X",AND(L236&lt;&gt;"M",L236&lt;&gt;"X",L236&lt;&gt;"W",NOT(AND(AND(ISNUMBER(K236),K236&gt;0),L236="")))),AND(H236=0,ISNUMBER(H236),I236="",L236="Z"),AND(K236="",L236="",AND(OR(ISNUMBER(H236),I236="Z"),OR(AND(H236=0,I236=""),H236=0,H236=""))),AND(OR(L236="",L236="Z"),OR(AND(I236="",H236&lt;&gt;""),I236="W"),OR(NOT(ISNUMBER(K236)),AND(ISNUMBER(H236),K236&lt;H236))),AND(OR(I236="",I236="W"),OR(L236="",L236="W"),AND(ISNUMBER(H236),K236&lt;H236))),"Check","OK")</f>
        <v>OK</v>
      </c>
      <c r="N236" s="79"/>
    </row>
    <row r="237" spans="1:14" hidden="1">
      <c r="A237" s="80" t="s">
        <v>2588</v>
      </c>
      <c r="B237" s="186" t="s">
        <v>869</v>
      </c>
      <c r="C237" s="187" t="s">
        <v>430</v>
      </c>
      <c r="D237" s="189" t="s">
        <v>630</v>
      </c>
      <c r="E237" s="187" t="s">
        <v>483</v>
      </c>
      <c r="F237" s="187" t="s">
        <v>429</v>
      </c>
      <c r="G237" s="189" t="s">
        <v>630</v>
      </c>
      <c r="H237" s="188" t="str">
        <f>IF(AND(ISBLANK('C7'!Y42),$I$237&lt;&gt;"Z"),"",'C7'!Y42)</f>
        <v/>
      </c>
      <c r="I237" s="188" t="str">
        <f>IF(ISBLANK('C7'!Z42),"",'C7'!Z42)</f>
        <v/>
      </c>
      <c r="J237" s="81" t="s">
        <v>483</v>
      </c>
      <c r="K237" s="188" t="str">
        <f>IF(AND(ISBLANK('C3'!Y42),$L$237&lt;&gt;"Z"),"",'C3'!Y42)</f>
        <v/>
      </c>
      <c r="L237" s="188" t="str">
        <f>IF(ISBLANK('C3'!Z42),"",'C3'!Z42)</f>
        <v/>
      </c>
      <c r="M237" s="78" t="str">
        <f t="shared" si="5"/>
        <v>OK</v>
      </c>
      <c r="N237" s="79"/>
    </row>
    <row r="238" spans="1:14" hidden="1">
      <c r="A238" s="80" t="s">
        <v>2588</v>
      </c>
      <c r="B238" s="186" t="s">
        <v>870</v>
      </c>
      <c r="C238" s="187" t="s">
        <v>430</v>
      </c>
      <c r="D238" s="189" t="s">
        <v>871</v>
      </c>
      <c r="E238" s="187" t="s">
        <v>483</v>
      </c>
      <c r="F238" s="187" t="s">
        <v>429</v>
      </c>
      <c r="G238" s="189" t="s">
        <v>871</v>
      </c>
      <c r="H238" s="188" t="str">
        <f>IF(AND(ISBLANK('C7'!Y43),$I$238&lt;&gt;"Z"),"",'C7'!Y43)</f>
        <v/>
      </c>
      <c r="I238" s="188" t="str">
        <f>IF(ISBLANK('C7'!Z43),"",'C7'!Z43)</f>
        <v/>
      </c>
      <c r="J238" s="81" t="s">
        <v>483</v>
      </c>
      <c r="K238" s="188" t="str">
        <f>IF(AND(ISBLANK('C3'!Y43),$L$238&lt;&gt;"Z"),"",'C3'!Y43)</f>
        <v/>
      </c>
      <c r="L238" s="188" t="str">
        <f>IF(ISBLANK('C3'!Z43),"",'C3'!Z43)</f>
        <v/>
      </c>
      <c r="M238" s="78" t="str">
        <f t="shared" si="5"/>
        <v>OK</v>
      </c>
      <c r="N238" s="79"/>
    </row>
    <row r="239" spans="1:14" hidden="1">
      <c r="A239" s="80" t="s">
        <v>2588</v>
      </c>
      <c r="B239" s="186" t="s">
        <v>872</v>
      </c>
      <c r="C239" s="187" t="s">
        <v>430</v>
      </c>
      <c r="D239" s="189" t="s">
        <v>632</v>
      </c>
      <c r="E239" s="187" t="s">
        <v>483</v>
      </c>
      <c r="F239" s="187" t="s">
        <v>429</v>
      </c>
      <c r="G239" s="189" t="s">
        <v>632</v>
      </c>
      <c r="H239" s="188" t="str">
        <f>IF(AND(ISBLANK('C7'!Y44),$I$239&lt;&gt;"Z"),"",'C7'!Y44)</f>
        <v/>
      </c>
      <c r="I239" s="188" t="str">
        <f>IF(ISBLANK('C7'!Z44),"",'C7'!Z44)</f>
        <v/>
      </c>
      <c r="J239" s="81" t="s">
        <v>483</v>
      </c>
      <c r="K239" s="188" t="str">
        <f>IF(AND(ISBLANK('C3'!Y44),$L$239&lt;&gt;"Z"),"",'C3'!Y44)</f>
        <v/>
      </c>
      <c r="L239" s="188" t="str">
        <f>IF(ISBLANK('C3'!Z44),"",'C3'!Z44)</f>
        <v/>
      </c>
      <c r="M239" s="78" t="str">
        <f t="shared" si="5"/>
        <v>OK</v>
      </c>
      <c r="N239" s="79"/>
    </row>
    <row r="240" spans="1:14" hidden="1">
      <c r="A240" s="80" t="s">
        <v>2588</v>
      </c>
      <c r="B240" s="186" t="s">
        <v>873</v>
      </c>
      <c r="C240" s="187" t="s">
        <v>430</v>
      </c>
      <c r="D240" s="189" t="s">
        <v>635</v>
      </c>
      <c r="E240" s="187" t="s">
        <v>483</v>
      </c>
      <c r="F240" s="187" t="s">
        <v>429</v>
      </c>
      <c r="G240" s="189" t="s">
        <v>635</v>
      </c>
      <c r="H240" s="188" t="str">
        <f>IF(AND(ISBLANK('C7'!Y45),$I$240&lt;&gt;"Z"),"",'C7'!Y45)</f>
        <v/>
      </c>
      <c r="I240" s="188" t="str">
        <f>IF(ISBLANK('C7'!Z45),"",'C7'!Z45)</f>
        <v/>
      </c>
      <c r="J240" s="81" t="s">
        <v>483</v>
      </c>
      <c r="K240" s="188" t="str">
        <f>IF(AND(ISBLANK('C3'!Y45),$L$240&lt;&gt;"Z"),"",'C3'!Y45)</f>
        <v/>
      </c>
      <c r="L240" s="188" t="str">
        <f>IF(ISBLANK('C3'!Z45),"",'C3'!Z45)</f>
        <v/>
      </c>
      <c r="M240" s="78" t="str">
        <f t="shared" si="5"/>
        <v>OK</v>
      </c>
      <c r="N240" s="79"/>
    </row>
    <row r="241" spans="1:14" hidden="1">
      <c r="A241" s="80" t="s">
        <v>2588</v>
      </c>
      <c r="B241" s="186" t="s">
        <v>874</v>
      </c>
      <c r="C241" s="187" t="s">
        <v>430</v>
      </c>
      <c r="D241" s="189" t="s">
        <v>638</v>
      </c>
      <c r="E241" s="187" t="s">
        <v>483</v>
      </c>
      <c r="F241" s="187" t="s">
        <v>429</v>
      </c>
      <c r="G241" s="189" t="s">
        <v>638</v>
      </c>
      <c r="H241" s="188" t="str">
        <f>IF(AND(ISBLANK('C7'!Y46),$I$241&lt;&gt;"Z"),"",'C7'!Y46)</f>
        <v/>
      </c>
      <c r="I241" s="188" t="str">
        <f>IF(ISBLANK('C7'!Z46),"",'C7'!Z46)</f>
        <v/>
      </c>
      <c r="J241" s="81" t="s">
        <v>483</v>
      </c>
      <c r="K241" s="188" t="str">
        <f>IF(AND(ISBLANK('C3'!Y46),$L$241&lt;&gt;"Z"),"",'C3'!Y46)</f>
        <v/>
      </c>
      <c r="L241" s="188" t="str">
        <f>IF(ISBLANK('C3'!Z46),"",'C3'!Z46)</f>
        <v/>
      </c>
      <c r="M241" s="78" t="str">
        <f t="shared" si="5"/>
        <v>OK</v>
      </c>
      <c r="N241" s="79"/>
    </row>
    <row r="242" spans="1:14" hidden="1">
      <c r="A242" s="80" t="s">
        <v>2588</v>
      </c>
      <c r="B242" s="186" t="s">
        <v>875</v>
      </c>
      <c r="C242" s="187" t="s">
        <v>430</v>
      </c>
      <c r="D242" s="189" t="s">
        <v>641</v>
      </c>
      <c r="E242" s="187" t="s">
        <v>483</v>
      </c>
      <c r="F242" s="187" t="s">
        <v>429</v>
      </c>
      <c r="G242" s="189" t="s">
        <v>641</v>
      </c>
      <c r="H242" s="188" t="str">
        <f>IF(AND(ISBLANK('C7'!Y47),$I$242&lt;&gt;"Z"),"",'C7'!Y47)</f>
        <v/>
      </c>
      <c r="I242" s="188" t="str">
        <f>IF(ISBLANK('C7'!Z47),"",'C7'!Z47)</f>
        <v/>
      </c>
      <c r="J242" s="81" t="s">
        <v>483</v>
      </c>
      <c r="K242" s="188" t="str">
        <f>IF(AND(ISBLANK('C3'!Y47),$L$242&lt;&gt;"Z"),"",'C3'!Y47)</f>
        <v/>
      </c>
      <c r="L242" s="188" t="str">
        <f>IF(ISBLANK('C3'!Z47),"",'C3'!Z47)</f>
        <v/>
      </c>
      <c r="M242" s="78" t="str">
        <f t="shared" si="5"/>
        <v>OK</v>
      </c>
      <c r="N242" s="79"/>
    </row>
    <row r="243" spans="1:14" hidden="1">
      <c r="A243" s="80" t="s">
        <v>2588</v>
      </c>
      <c r="B243" s="186" t="s">
        <v>876</v>
      </c>
      <c r="C243" s="187" t="s">
        <v>430</v>
      </c>
      <c r="D243" s="189" t="s">
        <v>644</v>
      </c>
      <c r="E243" s="187" t="s">
        <v>483</v>
      </c>
      <c r="F243" s="187" t="s">
        <v>429</v>
      </c>
      <c r="G243" s="189" t="s">
        <v>644</v>
      </c>
      <c r="H243" s="188" t="str">
        <f>IF(AND(ISBLANK('C7'!Y48),$I$243&lt;&gt;"Z"),"",'C7'!Y48)</f>
        <v/>
      </c>
      <c r="I243" s="188" t="str">
        <f>IF(ISBLANK('C7'!Z48),"",'C7'!Z48)</f>
        <v/>
      </c>
      <c r="J243" s="81" t="s">
        <v>483</v>
      </c>
      <c r="K243" s="188" t="str">
        <f>IF(AND(ISBLANK('C3'!Y48),$L$243&lt;&gt;"Z"),"",'C3'!Y48)</f>
        <v/>
      </c>
      <c r="L243" s="188" t="str">
        <f>IF(ISBLANK('C3'!Z48),"",'C3'!Z48)</f>
        <v/>
      </c>
      <c r="M243" s="78" t="str">
        <f t="shared" si="5"/>
        <v>OK</v>
      </c>
      <c r="N243" s="79"/>
    </row>
    <row r="244" spans="1:14" hidden="1">
      <c r="A244" s="80" t="s">
        <v>2588</v>
      </c>
      <c r="B244" s="186" t="s">
        <v>877</v>
      </c>
      <c r="C244" s="187" t="s">
        <v>430</v>
      </c>
      <c r="D244" s="189" t="s">
        <v>495</v>
      </c>
      <c r="E244" s="187" t="s">
        <v>483</v>
      </c>
      <c r="F244" s="187" t="s">
        <v>429</v>
      </c>
      <c r="G244" s="189" t="s">
        <v>495</v>
      </c>
      <c r="H244" s="188" t="str">
        <f>IF(AND(ISBLANK('C7'!Y49),$I$244&lt;&gt;"Z"),"",'C7'!Y49)</f>
        <v/>
      </c>
      <c r="I244" s="188" t="str">
        <f>IF(ISBLANK('C7'!Z49),"",'C7'!Z49)</f>
        <v/>
      </c>
      <c r="J244" s="81" t="s">
        <v>483</v>
      </c>
      <c r="K244" s="188" t="str">
        <f>IF(AND(ISBLANK('C3'!Y49),$L$244&lt;&gt;"Z"),"",'C3'!Y49)</f>
        <v/>
      </c>
      <c r="L244" s="188" t="str">
        <f>IF(ISBLANK('C3'!Z49),"",'C3'!Z49)</f>
        <v/>
      </c>
      <c r="M244" s="78" t="str">
        <f t="shared" si="5"/>
        <v>OK</v>
      </c>
      <c r="N244" s="79"/>
    </row>
    <row r="245" spans="1:14" hidden="1">
      <c r="A245" s="80" t="s">
        <v>2588</v>
      </c>
      <c r="B245" s="186" t="s">
        <v>878</v>
      </c>
      <c r="C245" s="187" t="s">
        <v>430</v>
      </c>
      <c r="D245" s="189" t="s">
        <v>533</v>
      </c>
      <c r="E245" s="187" t="s">
        <v>483</v>
      </c>
      <c r="F245" s="187" t="s">
        <v>429</v>
      </c>
      <c r="G245" s="189" t="s">
        <v>521</v>
      </c>
      <c r="H245" s="188" t="str">
        <f>IF(AND(ISBLANK('C7'!AE14),$I$245&lt;&gt;"Z"),"",'C7'!AE14)</f>
        <v/>
      </c>
      <c r="I245" s="188" t="str">
        <f>IF(ISBLANK('C7'!AF14),"",'C7'!AF14)</f>
        <v/>
      </c>
      <c r="J245" s="81" t="s">
        <v>483</v>
      </c>
      <c r="K245" s="188" t="str">
        <f>IF(AND(ISBLANK('C3'!AB14),$L$245&lt;&gt;"Z"),"",'C3'!AB14)</f>
        <v/>
      </c>
      <c r="L245" s="188" t="str">
        <f>IF(ISBLANK('C3'!AC14),"",'C3'!AC14)</f>
        <v/>
      </c>
      <c r="M245" s="78" t="str">
        <f t="shared" si="5"/>
        <v>OK</v>
      </c>
      <c r="N245" s="79"/>
    </row>
    <row r="246" spans="1:14" hidden="1">
      <c r="A246" s="80" t="s">
        <v>2588</v>
      </c>
      <c r="B246" s="186" t="s">
        <v>879</v>
      </c>
      <c r="C246" s="187" t="s">
        <v>430</v>
      </c>
      <c r="D246" s="189" t="s">
        <v>535</v>
      </c>
      <c r="E246" s="187" t="s">
        <v>483</v>
      </c>
      <c r="F246" s="187" t="s">
        <v>429</v>
      </c>
      <c r="G246" s="189" t="s">
        <v>523</v>
      </c>
      <c r="H246" s="188" t="str">
        <f>IF(AND(ISBLANK('C7'!AE15),$I$246&lt;&gt;"Z"),"",'C7'!AE15)</f>
        <v/>
      </c>
      <c r="I246" s="188" t="str">
        <f>IF(ISBLANK('C7'!AF15),"",'C7'!AF15)</f>
        <v/>
      </c>
      <c r="J246" s="81" t="s">
        <v>483</v>
      </c>
      <c r="K246" s="188" t="str">
        <f>IF(AND(ISBLANK('C3'!AB15),$L$246&lt;&gt;"Z"),"",'C3'!AB15)</f>
        <v/>
      </c>
      <c r="L246" s="188" t="str">
        <f>IF(ISBLANK('C3'!AC15),"",'C3'!AC15)</f>
        <v/>
      </c>
      <c r="M246" s="78" t="str">
        <f t="shared" si="5"/>
        <v>OK</v>
      </c>
      <c r="N246" s="79"/>
    </row>
    <row r="247" spans="1:14" hidden="1">
      <c r="A247" s="80" t="s">
        <v>2588</v>
      </c>
      <c r="B247" s="186" t="s">
        <v>880</v>
      </c>
      <c r="C247" s="187" t="s">
        <v>430</v>
      </c>
      <c r="D247" s="189" t="s">
        <v>537</v>
      </c>
      <c r="E247" s="187" t="s">
        <v>483</v>
      </c>
      <c r="F247" s="187" t="s">
        <v>429</v>
      </c>
      <c r="G247" s="189" t="s">
        <v>524</v>
      </c>
      <c r="H247" s="188" t="str">
        <f>IF(AND(ISBLANK('C7'!AE16),$I$247&lt;&gt;"Z"),"",'C7'!AE16)</f>
        <v/>
      </c>
      <c r="I247" s="188" t="str">
        <f>IF(ISBLANK('C7'!AF16),"",'C7'!AF16)</f>
        <v/>
      </c>
      <c r="J247" s="81" t="s">
        <v>483</v>
      </c>
      <c r="K247" s="188" t="str">
        <f>IF(AND(ISBLANK('C3'!AB16),$L$247&lt;&gt;"Z"),"",'C3'!AB16)</f>
        <v/>
      </c>
      <c r="L247" s="188" t="str">
        <f>IF(ISBLANK('C3'!AC16),"",'C3'!AC16)</f>
        <v/>
      </c>
      <c r="M247" s="78" t="str">
        <f t="shared" si="5"/>
        <v>OK</v>
      </c>
      <c r="N247" s="79"/>
    </row>
    <row r="248" spans="1:14" hidden="1">
      <c r="A248" s="80" t="s">
        <v>2588</v>
      </c>
      <c r="B248" s="186" t="s">
        <v>881</v>
      </c>
      <c r="C248" s="187" t="s">
        <v>430</v>
      </c>
      <c r="D248" s="189" t="s">
        <v>539</v>
      </c>
      <c r="E248" s="187" t="s">
        <v>483</v>
      </c>
      <c r="F248" s="187" t="s">
        <v>429</v>
      </c>
      <c r="G248" s="189" t="s">
        <v>525</v>
      </c>
      <c r="H248" s="188" t="str">
        <f>IF(AND(ISBLANK('C7'!AE17),$I$248&lt;&gt;"Z"),"",'C7'!AE17)</f>
        <v/>
      </c>
      <c r="I248" s="188" t="str">
        <f>IF(ISBLANK('C7'!AF17),"",'C7'!AF17)</f>
        <v/>
      </c>
      <c r="J248" s="81" t="s">
        <v>483</v>
      </c>
      <c r="K248" s="188" t="str">
        <f>IF(AND(ISBLANK('C3'!AB17),$L$248&lt;&gt;"Z"),"",'C3'!AB17)</f>
        <v/>
      </c>
      <c r="L248" s="188" t="str">
        <f>IF(ISBLANK('C3'!AC17),"",'C3'!AC17)</f>
        <v/>
      </c>
      <c r="M248" s="78" t="str">
        <f t="shared" si="5"/>
        <v>OK</v>
      </c>
      <c r="N248" s="79"/>
    </row>
    <row r="249" spans="1:14" hidden="1">
      <c r="A249" s="80" t="s">
        <v>2588</v>
      </c>
      <c r="B249" s="186" t="s">
        <v>882</v>
      </c>
      <c r="C249" s="187" t="s">
        <v>430</v>
      </c>
      <c r="D249" s="189" t="s">
        <v>541</v>
      </c>
      <c r="E249" s="187" t="s">
        <v>483</v>
      </c>
      <c r="F249" s="187" t="s">
        <v>429</v>
      </c>
      <c r="G249" s="189" t="s">
        <v>526</v>
      </c>
      <c r="H249" s="188" t="str">
        <f>IF(AND(ISBLANK('C7'!AE18),$I$249&lt;&gt;"Z"),"",'C7'!AE18)</f>
        <v/>
      </c>
      <c r="I249" s="188" t="str">
        <f>IF(ISBLANK('C7'!AF18),"",'C7'!AF18)</f>
        <v/>
      </c>
      <c r="J249" s="81" t="s">
        <v>483</v>
      </c>
      <c r="K249" s="188" t="str">
        <f>IF(AND(ISBLANK('C3'!AB18),$L$249&lt;&gt;"Z"),"",'C3'!AB18)</f>
        <v/>
      </c>
      <c r="L249" s="188" t="str">
        <f>IF(ISBLANK('C3'!AC18),"",'C3'!AC18)</f>
        <v/>
      </c>
      <c r="M249" s="78" t="str">
        <f t="shared" si="5"/>
        <v>OK</v>
      </c>
      <c r="N249" s="79"/>
    </row>
    <row r="250" spans="1:14" hidden="1">
      <c r="A250" s="80" t="s">
        <v>2588</v>
      </c>
      <c r="B250" s="186" t="s">
        <v>883</v>
      </c>
      <c r="C250" s="187" t="s">
        <v>430</v>
      </c>
      <c r="D250" s="189" t="s">
        <v>543</v>
      </c>
      <c r="E250" s="187" t="s">
        <v>483</v>
      </c>
      <c r="F250" s="187" t="s">
        <v>429</v>
      </c>
      <c r="G250" s="189" t="s">
        <v>527</v>
      </c>
      <c r="H250" s="188" t="str">
        <f>IF(AND(ISBLANK('C7'!AE19),$I$250&lt;&gt;"Z"),"",'C7'!AE19)</f>
        <v/>
      </c>
      <c r="I250" s="188" t="str">
        <f>IF(ISBLANK('C7'!AF19),"",'C7'!AF19)</f>
        <v/>
      </c>
      <c r="J250" s="81" t="s">
        <v>483</v>
      </c>
      <c r="K250" s="188" t="str">
        <f>IF(AND(ISBLANK('C3'!AB19),$L$250&lt;&gt;"Z"),"",'C3'!AB19)</f>
        <v/>
      </c>
      <c r="L250" s="188" t="str">
        <f>IF(ISBLANK('C3'!AC19),"",'C3'!AC19)</f>
        <v/>
      </c>
      <c r="M250" s="78" t="str">
        <f t="shared" si="5"/>
        <v>OK</v>
      </c>
      <c r="N250" s="79"/>
    </row>
    <row r="251" spans="1:14" hidden="1">
      <c r="A251" s="80" t="s">
        <v>2588</v>
      </c>
      <c r="B251" s="186" t="s">
        <v>884</v>
      </c>
      <c r="C251" s="187" t="s">
        <v>430</v>
      </c>
      <c r="D251" s="189" t="s">
        <v>517</v>
      </c>
      <c r="E251" s="187" t="s">
        <v>483</v>
      </c>
      <c r="F251" s="187" t="s">
        <v>429</v>
      </c>
      <c r="G251" s="189" t="s">
        <v>528</v>
      </c>
      <c r="H251" s="188" t="str">
        <f>IF(AND(ISBLANK('C7'!AE20),$I$251&lt;&gt;"Z"),"",'C7'!AE20)</f>
        <v/>
      </c>
      <c r="I251" s="188" t="str">
        <f>IF(ISBLANK('C7'!AF20),"",'C7'!AF20)</f>
        <v/>
      </c>
      <c r="J251" s="81" t="s">
        <v>483</v>
      </c>
      <c r="K251" s="188" t="str">
        <f>IF(AND(ISBLANK('C3'!AB20),$L$251&lt;&gt;"Z"),"",'C3'!AB20)</f>
        <v/>
      </c>
      <c r="L251" s="188" t="str">
        <f>IF(ISBLANK('C3'!AC20),"",'C3'!AC20)</f>
        <v/>
      </c>
      <c r="M251" s="78" t="str">
        <f t="shared" si="5"/>
        <v>OK</v>
      </c>
      <c r="N251" s="79"/>
    </row>
    <row r="252" spans="1:14" hidden="1">
      <c r="A252" s="80" t="s">
        <v>2588</v>
      </c>
      <c r="B252" s="186" t="s">
        <v>885</v>
      </c>
      <c r="C252" s="187" t="s">
        <v>430</v>
      </c>
      <c r="D252" s="189" t="s">
        <v>507</v>
      </c>
      <c r="E252" s="187" t="s">
        <v>483</v>
      </c>
      <c r="F252" s="187" t="s">
        <v>429</v>
      </c>
      <c r="G252" s="189" t="s">
        <v>529</v>
      </c>
      <c r="H252" s="188" t="str">
        <f>IF(AND(ISBLANK('C7'!AE21),$I$252&lt;&gt;"Z"),"",'C7'!AE21)</f>
        <v/>
      </c>
      <c r="I252" s="188" t="str">
        <f>IF(ISBLANK('C7'!AF21),"",'C7'!AF21)</f>
        <v/>
      </c>
      <c r="J252" s="81" t="s">
        <v>483</v>
      </c>
      <c r="K252" s="188" t="str">
        <f>IF(AND(ISBLANK('C3'!AB21),$L$252&lt;&gt;"Z"),"",'C3'!AB21)</f>
        <v/>
      </c>
      <c r="L252" s="188" t="str">
        <f>IF(ISBLANK('C3'!AC21),"",'C3'!AC21)</f>
        <v/>
      </c>
      <c r="M252" s="78" t="str">
        <f t="shared" si="5"/>
        <v>OK</v>
      </c>
      <c r="N252" s="79"/>
    </row>
    <row r="253" spans="1:14" hidden="1">
      <c r="A253" s="80" t="s">
        <v>2588</v>
      </c>
      <c r="B253" s="186" t="s">
        <v>886</v>
      </c>
      <c r="C253" s="187" t="s">
        <v>430</v>
      </c>
      <c r="D253" s="189" t="s">
        <v>496</v>
      </c>
      <c r="E253" s="187" t="s">
        <v>483</v>
      </c>
      <c r="F253" s="187" t="s">
        <v>429</v>
      </c>
      <c r="G253" s="189" t="s">
        <v>530</v>
      </c>
      <c r="H253" s="188" t="str">
        <f>IF(AND(ISBLANK('C7'!AE22),$I$253&lt;&gt;"Z"),"",'C7'!AE22)</f>
        <v/>
      </c>
      <c r="I253" s="188" t="str">
        <f>IF(ISBLANK('C7'!AF22),"",'C7'!AF22)</f>
        <v/>
      </c>
      <c r="J253" s="81" t="s">
        <v>483</v>
      </c>
      <c r="K253" s="188" t="str">
        <f>IF(AND(ISBLANK('C3'!AB22),$L$253&lt;&gt;"Z"),"",'C3'!AB22)</f>
        <v/>
      </c>
      <c r="L253" s="188" t="str">
        <f>IF(ISBLANK('C3'!AC22),"",'C3'!AC22)</f>
        <v/>
      </c>
      <c r="M253" s="78" t="str">
        <f t="shared" si="5"/>
        <v>OK</v>
      </c>
      <c r="N253" s="79"/>
    </row>
    <row r="254" spans="1:14" hidden="1">
      <c r="A254" s="80" t="s">
        <v>2588</v>
      </c>
      <c r="B254" s="186" t="s">
        <v>887</v>
      </c>
      <c r="C254" s="187" t="s">
        <v>430</v>
      </c>
      <c r="D254" s="189" t="s">
        <v>548</v>
      </c>
      <c r="E254" s="187" t="s">
        <v>483</v>
      </c>
      <c r="F254" s="187" t="s">
        <v>429</v>
      </c>
      <c r="G254" s="189" t="s">
        <v>531</v>
      </c>
      <c r="H254" s="188" t="str">
        <f>IF(AND(ISBLANK('C7'!AE23),$I$254&lt;&gt;"Z"),"",'C7'!AE23)</f>
        <v/>
      </c>
      <c r="I254" s="188" t="str">
        <f>IF(ISBLANK('C7'!AF23),"",'C7'!AF23)</f>
        <v/>
      </c>
      <c r="J254" s="81" t="s">
        <v>483</v>
      </c>
      <c r="K254" s="188" t="str">
        <f>IF(AND(ISBLANK('C3'!AB23),$L$254&lt;&gt;"Z"),"",'C3'!AB23)</f>
        <v/>
      </c>
      <c r="L254" s="188" t="str">
        <f>IF(ISBLANK('C3'!AC23),"",'C3'!AC23)</f>
        <v/>
      </c>
      <c r="M254" s="78" t="str">
        <f t="shared" si="5"/>
        <v>OK</v>
      </c>
      <c r="N254" s="79"/>
    </row>
    <row r="255" spans="1:14" hidden="1">
      <c r="A255" s="80" t="s">
        <v>2588</v>
      </c>
      <c r="B255" s="186" t="s">
        <v>888</v>
      </c>
      <c r="C255" s="187" t="s">
        <v>430</v>
      </c>
      <c r="D255" s="189" t="s">
        <v>889</v>
      </c>
      <c r="E255" s="187" t="s">
        <v>483</v>
      </c>
      <c r="F255" s="187" t="s">
        <v>429</v>
      </c>
      <c r="G255" s="189" t="s">
        <v>890</v>
      </c>
      <c r="H255" s="188" t="str">
        <f>IF(AND(ISBLANK('C7'!AE24),$I$255&lt;&gt;"Z"),"",'C7'!AE24)</f>
        <v/>
      </c>
      <c r="I255" s="188" t="str">
        <f>IF(ISBLANK('C7'!AF24),"",'C7'!AF24)</f>
        <v/>
      </c>
      <c r="J255" s="81" t="s">
        <v>483</v>
      </c>
      <c r="K255" s="188" t="str">
        <f>IF(AND(ISBLANK('C3'!AB24),$L$255&lt;&gt;"Z"),"",'C3'!AB24)</f>
        <v/>
      </c>
      <c r="L255" s="188" t="str">
        <f>IF(ISBLANK('C3'!AC24),"",'C3'!AC24)</f>
        <v/>
      </c>
      <c r="M255" s="78" t="str">
        <f t="shared" si="5"/>
        <v>OK</v>
      </c>
      <c r="N255" s="79"/>
    </row>
    <row r="256" spans="1:14" hidden="1">
      <c r="A256" s="80" t="s">
        <v>2588</v>
      </c>
      <c r="B256" s="186" t="s">
        <v>891</v>
      </c>
      <c r="C256" s="187" t="s">
        <v>430</v>
      </c>
      <c r="D256" s="189" t="s">
        <v>520</v>
      </c>
      <c r="E256" s="187" t="s">
        <v>483</v>
      </c>
      <c r="F256" s="187" t="s">
        <v>429</v>
      </c>
      <c r="G256" s="189" t="s">
        <v>518</v>
      </c>
      <c r="H256" s="188" t="str">
        <f>IF(AND(ISBLANK('C7'!AE25),$I$256&lt;&gt;"Z"),"",'C7'!AE25)</f>
        <v/>
      </c>
      <c r="I256" s="188" t="str">
        <f>IF(ISBLANK('C7'!AF25),"",'C7'!AF25)</f>
        <v/>
      </c>
      <c r="J256" s="81" t="s">
        <v>483</v>
      </c>
      <c r="K256" s="188" t="str">
        <f>IF(AND(ISBLANK('C3'!AB25),$L$256&lt;&gt;"Z"),"",'C3'!AB25)</f>
        <v/>
      </c>
      <c r="L256" s="188" t="str">
        <f>IF(ISBLANK('C3'!AC25),"",'C3'!AC25)</f>
        <v/>
      </c>
      <c r="M256" s="78" t="str">
        <f t="shared" si="5"/>
        <v>OK</v>
      </c>
      <c r="N256" s="79"/>
    </row>
    <row r="257" spans="1:14" hidden="1">
      <c r="A257" s="80" t="s">
        <v>2588</v>
      </c>
      <c r="B257" s="186" t="s">
        <v>892</v>
      </c>
      <c r="C257" s="187" t="s">
        <v>430</v>
      </c>
      <c r="D257" s="189" t="s">
        <v>893</v>
      </c>
      <c r="E257" s="187" t="s">
        <v>483</v>
      </c>
      <c r="F257" s="187" t="s">
        <v>429</v>
      </c>
      <c r="G257" s="189" t="s">
        <v>894</v>
      </c>
      <c r="H257" s="188" t="str">
        <f>IF(AND(ISBLANK('C7'!AE26),$I$257&lt;&gt;"Z"),"",'C7'!AE26)</f>
        <v/>
      </c>
      <c r="I257" s="188" t="str">
        <f>IF(ISBLANK('C7'!AF26),"",'C7'!AF26)</f>
        <v/>
      </c>
      <c r="J257" s="81" t="s">
        <v>483</v>
      </c>
      <c r="K257" s="188" t="str">
        <f>IF(AND(ISBLANK('C3'!AB26),$L$257&lt;&gt;"Z"),"",'C3'!AB26)</f>
        <v/>
      </c>
      <c r="L257" s="188" t="str">
        <f>IF(ISBLANK('C3'!AC26),"",'C3'!AC26)</f>
        <v/>
      </c>
      <c r="M257" s="78" t="str">
        <f t="shared" si="5"/>
        <v>OK</v>
      </c>
      <c r="N257" s="79"/>
    </row>
    <row r="258" spans="1:14" hidden="1">
      <c r="A258" s="80" t="s">
        <v>2588</v>
      </c>
      <c r="B258" s="186" t="s">
        <v>895</v>
      </c>
      <c r="C258" s="187" t="s">
        <v>430</v>
      </c>
      <c r="D258" s="189" t="s">
        <v>896</v>
      </c>
      <c r="E258" s="187" t="s">
        <v>483</v>
      </c>
      <c r="F258" s="187" t="s">
        <v>429</v>
      </c>
      <c r="G258" s="189" t="s">
        <v>897</v>
      </c>
      <c r="H258" s="188" t="str">
        <f>IF(AND(ISBLANK('C7'!AE27),$I$258&lt;&gt;"Z"),"",'C7'!AE27)</f>
        <v/>
      </c>
      <c r="I258" s="188" t="str">
        <f>IF(ISBLANK('C7'!AF27),"",'C7'!AF27)</f>
        <v/>
      </c>
      <c r="J258" s="81" t="s">
        <v>483</v>
      </c>
      <c r="K258" s="188" t="str">
        <f>IF(AND(ISBLANK('C3'!AB27),$L$258&lt;&gt;"Z"),"",'C3'!AB27)</f>
        <v/>
      </c>
      <c r="L258" s="188" t="str">
        <f>IF(ISBLANK('C3'!AC27),"",'C3'!AC27)</f>
        <v/>
      </c>
      <c r="M258" s="78" t="str">
        <f t="shared" si="5"/>
        <v>OK</v>
      </c>
      <c r="N258" s="79"/>
    </row>
    <row r="259" spans="1:14" hidden="1">
      <c r="A259" s="80" t="s">
        <v>2588</v>
      </c>
      <c r="B259" s="186" t="s">
        <v>898</v>
      </c>
      <c r="C259" s="187" t="s">
        <v>430</v>
      </c>
      <c r="D259" s="189" t="s">
        <v>899</v>
      </c>
      <c r="E259" s="187" t="s">
        <v>483</v>
      </c>
      <c r="F259" s="187" t="s">
        <v>429</v>
      </c>
      <c r="G259" s="189" t="s">
        <v>900</v>
      </c>
      <c r="H259" s="188" t="str">
        <f>IF(AND(ISBLANK('C7'!AE28),$I$259&lt;&gt;"Z"),"",'C7'!AE28)</f>
        <v/>
      </c>
      <c r="I259" s="188" t="str">
        <f>IF(ISBLANK('C7'!AF28),"",'C7'!AF28)</f>
        <v/>
      </c>
      <c r="J259" s="81" t="s">
        <v>483</v>
      </c>
      <c r="K259" s="188" t="str">
        <f>IF(AND(ISBLANK('C3'!AB28),$L$259&lt;&gt;"Z"),"",'C3'!AB28)</f>
        <v/>
      </c>
      <c r="L259" s="188" t="str">
        <f>IF(ISBLANK('C3'!AC28),"",'C3'!AC28)</f>
        <v/>
      </c>
      <c r="M259" s="78" t="str">
        <f t="shared" si="5"/>
        <v>OK</v>
      </c>
      <c r="N259" s="79"/>
    </row>
    <row r="260" spans="1:14" hidden="1">
      <c r="A260" s="80" t="s">
        <v>2588</v>
      </c>
      <c r="B260" s="186" t="s">
        <v>901</v>
      </c>
      <c r="C260" s="187" t="s">
        <v>430</v>
      </c>
      <c r="D260" s="189" t="s">
        <v>902</v>
      </c>
      <c r="E260" s="187" t="s">
        <v>483</v>
      </c>
      <c r="F260" s="187" t="s">
        <v>429</v>
      </c>
      <c r="G260" s="189" t="s">
        <v>903</v>
      </c>
      <c r="H260" s="188" t="str">
        <f>IF(AND(ISBLANK('C7'!AE29),$I$260&lt;&gt;"Z"),"",'C7'!AE29)</f>
        <v/>
      </c>
      <c r="I260" s="188" t="str">
        <f>IF(ISBLANK('C7'!AF29),"",'C7'!AF29)</f>
        <v/>
      </c>
      <c r="J260" s="81" t="s">
        <v>483</v>
      </c>
      <c r="K260" s="188" t="str">
        <f>IF(AND(ISBLANK('C3'!AB29),$L$260&lt;&gt;"Z"),"",'C3'!AB29)</f>
        <v/>
      </c>
      <c r="L260" s="188" t="str">
        <f>IF(ISBLANK('C3'!AC29),"",'C3'!AC29)</f>
        <v/>
      </c>
      <c r="M260" s="78" t="str">
        <f t="shared" si="5"/>
        <v>OK</v>
      </c>
      <c r="N260" s="79"/>
    </row>
    <row r="261" spans="1:14" hidden="1">
      <c r="A261" s="80" t="s">
        <v>2588</v>
      </c>
      <c r="B261" s="186" t="s">
        <v>904</v>
      </c>
      <c r="C261" s="187" t="s">
        <v>430</v>
      </c>
      <c r="D261" s="189" t="s">
        <v>905</v>
      </c>
      <c r="E261" s="187" t="s">
        <v>483</v>
      </c>
      <c r="F261" s="187" t="s">
        <v>429</v>
      </c>
      <c r="G261" s="189" t="s">
        <v>906</v>
      </c>
      <c r="H261" s="188" t="str">
        <f>IF(AND(ISBLANK('C7'!AE30),$I$261&lt;&gt;"Z"),"",'C7'!AE30)</f>
        <v/>
      </c>
      <c r="I261" s="188" t="str">
        <f>IF(ISBLANK('C7'!AF30),"",'C7'!AF30)</f>
        <v/>
      </c>
      <c r="J261" s="81" t="s">
        <v>483</v>
      </c>
      <c r="K261" s="188" t="str">
        <f>IF(AND(ISBLANK('C3'!AB30),$L$261&lt;&gt;"Z"),"",'C3'!AB30)</f>
        <v/>
      </c>
      <c r="L261" s="188" t="str">
        <f>IF(ISBLANK('C3'!AC30),"",'C3'!AC30)</f>
        <v/>
      </c>
      <c r="M261" s="78" t="str">
        <f t="shared" si="5"/>
        <v>OK</v>
      </c>
      <c r="N261" s="79"/>
    </row>
    <row r="262" spans="1:14" hidden="1">
      <c r="A262" s="80" t="s">
        <v>2588</v>
      </c>
      <c r="B262" s="186" t="s">
        <v>907</v>
      </c>
      <c r="C262" s="187" t="s">
        <v>430</v>
      </c>
      <c r="D262" s="189" t="s">
        <v>908</v>
      </c>
      <c r="E262" s="187" t="s">
        <v>483</v>
      </c>
      <c r="F262" s="187" t="s">
        <v>429</v>
      </c>
      <c r="G262" s="189" t="s">
        <v>909</v>
      </c>
      <c r="H262" s="188" t="str">
        <f>IF(AND(ISBLANK('C7'!AE31),$I$262&lt;&gt;"Z"),"",'C7'!AE31)</f>
        <v/>
      </c>
      <c r="I262" s="188" t="str">
        <f>IF(ISBLANK('C7'!AF31),"",'C7'!AF31)</f>
        <v/>
      </c>
      <c r="J262" s="81" t="s">
        <v>483</v>
      </c>
      <c r="K262" s="188" t="str">
        <f>IF(AND(ISBLANK('C3'!AB31),$L$262&lt;&gt;"Z"),"",'C3'!AB31)</f>
        <v/>
      </c>
      <c r="L262" s="188" t="str">
        <f>IF(ISBLANK('C3'!AC31),"",'C3'!AC31)</f>
        <v/>
      </c>
      <c r="M262" s="78" t="str">
        <f t="shared" si="5"/>
        <v>OK</v>
      </c>
      <c r="N262" s="79"/>
    </row>
    <row r="263" spans="1:14" hidden="1">
      <c r="A263" s="80" t="s">
        <v>2588</v>
      </c>
      <c r="B263" s="186" t="s">
        <v>910</v>
      </c>
      <c r="C263" s="187" t="s">
        <v>430</v>
      </c>
      <c r="D263" s="189" t="s">
        <v>911</v>
      </c>
      <c r="E263" s="187" t="s">
        <v>483</v>
      </c>
      <c r="F263" s="187" t="s">
        <v>429</v>
      </c>
      <c r="G263" s="189" t="s">
        <v>912</v>
      </c>
      <c r="H263" s="188" t="str">
        <f>IF(AND(ISBLANK('C7'!AE32),$I$263&lt;&gt;"Z"),"",'C7'!AE32)</f>
        <v/>
      </c>
      <c r="I263" s="188" t="str">
        <f>IF(ISBLANK('C7'!AF32),"",'C7'!AF32)</f>
        <v/>
      </c>
      <c r="J263" s="81" t="s">
        <v>483</v>
      </c>
      <c r="K263" s="188" t="str">
        <f>IF(AND(ISBLANK('C3'!AB32),$L$263&lt;&gt;"Z"),"",'C3'!AB32)</f>
        <v/>
      </c>
      <c r="L263" s="188" t="str">
        <f>IF(ISBLANK('C3'!AC32),"",'C3'!AC32)</f>
        <v/>
      </c>
      <c r="M263" s="78" t="str">
        <f t="shared" si="5"/>
        <v>OK</v>
      </c>
      <c r="N263" s="79"/>
    </row>
    <row r="264" spans="1:14" hidden="1">
      <c r="A264" s="80" t="s">
        <v>2588</v>
      </c>
      <c r="B264" s="186" t="s">
        <v>913</v>
      </c>
      <c r="C264" s="187" t="s">
        <v>430</v>
      </c>
      <c r="D264" s="189" t="s">
        <v>914</v>
      </c>
      <c r="E264" s="187" t="s">
        <v>483</v>
      </c>
      <c r="F264" s="187" t="s">
        <v>429</v>
      </c>
      <c r="G264" s="189" t="s">
        <v>915</v>
      </c>
      <c r="H264" s="188" t="str">
        <f>IF(AND(ISBLANK('C7'!AE33),$I$264&lt;&gt;"Z"),"",'C7'!AE33)</f>
        <v/>
      </c>
      <c r="I264" s="188" t="str">
        <f>IF(ISBLANK('C7'!AF33),"",'C7'!AF33)</f>
        <v/>
      </c>
      <c r="J264" s="81" t="s">
        <v>483</v>
      </c>
      <c r="K264" s="188" t="str">
        <f>IF(AND(ISBLANK('C3'!AB33),$L$264&lt;&gt;"Z"),"",'C3'!AB33)</f>
        <v/>
      </c>
      <c r="L264" s="188" t="str">
        <f>IF(ISBLANK('C3'!AC33),"",'C3'!AC33)</f>
        <v/>
      </c>
      <c r="M264" s="78" t="str">
        <f t="shared" si="5"/>
        <v>OK</v>
      </c>
      <c r="N264" s="79"/>
    </row>
    <row r="265" spans="1:14" hidden="1">
      <c r="A265" s="80" t="s">
        <v>2588</v>
      </c>
      <c r="B265" s="186" t="s">
        <v>916</v>
      </c>
      <c r="C265" s="187" t="s">
        <v>430</v>
      </c>
      <c r="D265" s="189" t="s">
        <v>917</v>
      </c>
      <c r="E265" s="187" t="s">
        <v>483</v>
      </c>
      <c r="F265" s="187" t="s">
        <v>429</v>
      </c>
      <c r="G265" s="189" t="s">
        <v>918</v>
      </c>
      <c r="H265" s="188" t="str">
        <f>IF(AND(ISBLANK('C7'!AE34),$I$265&lt;&gt;"Z"),"",'C7'!AE34)</f>
        <v/>
      </c>
      <c r="I265" s="188" t="str">
        <f>IF(ISBLANK('C7'!AF34),"",'C7'!AF34)</f>
        <v/>
      </c>
      <c r="J265" s="81" t="s">
        <v>483</v>
      </c>
      <c r="K265" s="188" t="str">
        <f>IF(AND(ISBLANK('C3'!AB34),$L$265&lt;&gt;"Z"),"",'C3'!AB34)</f>
        <v/>
      </c>
      <c r="L265" s="188" t="str">
        <f>IF(ISBLANK('C3'!AC34),"",'C3'!AC34)</f>
        <v/>
      </c>
      <c r="M265" s="78" t="str">
        <f t="shared" si="5"/>
        <v>OK</v>
      </c>
      <c r="N265" s="79"/>
    </row>
    <row r="266" spans="1:14" hidden="1">
      <c r="A266" s="80" t="s">
        <v>2588</v>
      </c>
      <c r="B266" s="186" t="s">
        <v>919</v>
      </c>
      <c r="C266" s="187" t="s">
        <v>430</v>
      </c>
      <c r="D266" s="189" t="s">
        <v>920</v>
      </c>
      <c r="E266" s="187" t="s">
        <v>483</v>
      </c>
      <c r="F266" s="187" t="s">
        <v>429</v>
      </c>
      <c r="G266" s="189" t="s">
        <v>921</v>
      </c>
      <c r="H266" s="188" t="str">
        <f>IF(AND(ISBLANK('C7'!AE35),$I$266&lt;&gt;"Z"),"",'C7'!AE35)</f>
        <v/>
      </c>
      <c r="I266" s="188" t="str">
        <f>IF(ISBLANK('C7'!AF35),"",'C7'!AF35)</f>
        <v/>
      </c>
      <c r="J266" s="81" t="s">
        <v>483</v>
      </c>
      <c r="K266" s="188" t="str">
        <f>IF(AND(ISBLANK('C3'!AB35),$L$266&lt;&gt;"Z"),"",'C3'!AB35)</f>
        <v/>
      </c>
      <c r="L266" s="188" t="str">
        <f>IF(ISBLANK('C3'!AC35),"",'C3'!AC35)</f>
        <v/>
      </c>
      <c r="M266" s="78" t="str">
        <f t="shared" si="5"/>
        <v>OK</v>
      </c>
      <c r="N266" s="79"/>
    </row>
    <row r="267" spans="1:14" hidden="1">
      <c r="A267" s="80" t="s">
        <v>2588</v>
      </c>
      <c r="B267" s="186" t="s">
        <v>922</v>
      </c>
      <c r="C267" s="187" t="s">
        <v>430</v>
      </c>
      <c r="D267" s="189" t="s">
        <v>923</v>
      </c>
      <c r="E267" s="187" t="s">
        <v>483</v>
      </c>
      <c r="F267" s="187" t="s">
        <v>429</v>
      </c>
      <c r="G267" s="189" t="s">
        <v>924</v>
      </c>
      <c r="H267" s="188" t="str">
        <f>IF(AND(ISBLANK('C7'!AE36),$I$267&lt;&gt;"Z"),"",'C7'!AE36)</f>
        <v/>
      </c>
      <c r="I267" s="188" t="str">
        <f>IF(ISBLANK('C7'!AF36),"",'C7'!AF36)</f>
        <v/>
      </c>
      <c r="J267" s="81" t="s">
        <v>483</v>
      </c>
      <c r="K267" s="188" t="str">
        <f>IF(AND(ISBLANK('C3'!AB36),$L$267&lt;&gt;"Z"),"",'C3'!AB36)</f>
        <v/>
      </c>
      <c r="L267" s="188" t="str">
        <f>IF(ISBLANK('C3'!AC36),"",'C3'!AC36)</f>
        <v/>
      </c>
      <c r="M267" s="78" t="str">
        <f t="shared" si="5"/>
        <v>OK</v>
      </c>
      <c r="N267" s="79"/>
    </row>
    <row r="268" spans="1:14" hidden="1">
      <c r="A268" s="80" t="s">
        <v>2588</v>
      </c>
      <c r="B268" s="186" t="s">
        <v>925</v>
      </c>
      <c r="C268" s="187" t="s">
        <v>430</v>
      </c>
      <c r="D268" s="189" t="s">
        <v>510</v>
      </c>
      <c r="E268" s="187" t="s">
        <v>483</v>
      </c>
      <c r="F268" s="187" t="s">
        <v>429</v>
      </c>
      <c r="G268" s="189" t="s">
        <v>508</v>
      </c>
      <c r="H268" s="188" t="str">
        <f>IF(AND(ISBLANK('C7'!AE37),$I$268&lt;&gt;"Z"),"",'C7'!AE37)</f>
        <v/>
      </c>
      <c r="I268" s="188" t="str">
        <f>IF(ISBLANK('C7'!AF37),"",'C7'!AF37)</f>
        <v/>
      </c>
      <c r="J268" s="81" t="s">
        <v>483</v>
      </c>
      <c r="K268" s="188" t="str">
        <f>IF(AND(ISBLANK('C3'!AB37),$L$268&lt;&gt;"Z"),"",'C3'!AB37)</f>
        <v/>
      </c>
      <c r="L268" s="188" t="str">
        <f>IF(ISBLANK('C3'!AC37),"",'C3'!AC37)</f>
        <v/>
      </c>
      <c r="M268" s="78" t="str">
        <f t="shared" si="5"/>
        <v>OK</v>
      </c>
      <c r="N268" s="79"/>
    </row>
    <row r="269" spans="1:14" hidden="1">
      <c r="A269" s="80" t="s">
        <v>2588</v>
      </c>
      <c r="B269" s="186" t="s">
        <v>926</v>
      </c>
      <c r="C269" s="187" t="s">
        <v>430</v>
      </c>
      <c r="D269" s="189" t="s">
        <v>927</v>
      </c>
      <c r="E269" s="187" t="s">
        <v>483</v>
      </c>
      <c r="F269" s="187" t="s">
        <v>429</v>
      </c>
      <c r="G269" s="189" t="s">
        <v>928</v>
      </c>
      <c r="H269" s="188" t="str">
        <f>IF(AND(ISBLANK('C7'!AE38),$I$269&lt;&gt;"Z"),"",'C7'!AE38)</f>
        <v/>
      </c>
      <c r="I269" s="188" t="str">
        <f>IF(ISBLANK('C7'!AF38),"",'C7'!AF38)</f>
        <v/>
      </c>
      <c r="J269" s="81" t="s">
        <v>483</v>
      </c>
      <c r="K269" s="188" t="str">
        <f>IF(AND(ISBLANK('C3'!AB38),$L$269&lt;&gt;"Z"),"",'C3'!AB38)</f>
        <v/>
      </c>
      <c r="L269" s="188" t="str">
        <f>IF(ISBLANK('C3'!AC38),"",'C3'!AC38)</f>
        <v/>
      </c>
      <c r="M269" s="78" t="str">
        <f t="shared" si="5"/>
        <v>OK</v>
      </c>
      <c r="N269" s="79"/>
    </row>
    <row r="270" spans="1:14" hidden="1">
      <c r="A270" s="80" t="s">
        <v>2588</v>
      </c>
      <c r="B270" s="186" t="s">
        <v>929</v>
      </c>
      <c r="C270" s="187" t="s">
        <v>430</v>
      </c>
      <c r="D270" s="189" t="s">
        <v>930</v>
      </c>
      <c r="E270" s="187" t="s">
        <v>483</v>
      </c>
      <c r="F270" s="187" t="s">
        <v>429</v>
      </c>
      <c r="G270" s="189" t="s">
        <v>931</v>
      </c>
      <c r="H270" s="188" t="str">
        <f>IF(AND(ISBLANK('C7'!AE39),$I$270&lt;&gt;"Z"),"",'C7'!AE39)</f>
        <v/>
      </c>
      <c r="I270" s="188" t="str">
        <f>IF(ISBLANK('C7'!AF39),"",'C7'!AF39)</f>
        <v/>
      </c>
      <c r="J270" s="81" t="s">
        <v>483</v>
      </c>
      <c r="K270" s="188" t="str">
        <f>IF(AND(ISBLANK('C3'!AB39),$L$270&lt;&gt;"Z"),"",'C3'!AB39)</f>
        <v/>
      </c>
      <c r="L270" s="188" t="str">
        <f>IF(ISBLANK('C3'!AC39),"",'C3'!AC39)</f>
        <v/>
      </c>
      <c r="M270" s="78" t="str">
        <f t="shared" si="5"/>
        <v>OK</v>
      </c>
      <c r="N270" s="79"/>
    </row>
    <row r="271" spans="1:14" hidden="1">
      <c r="A271" s="80" t="s">
        <v>2588</v>
      </c>
      <c r="B271" s="186" t="s">
        <v>932</v>
      </c>
      <c r="C271" s="187" t="s">
        <v>430</v>
      </c>
      <c r="D271" s="189" t="s">
        <v>933</v>
      </c>
      <c r="E271" s="187" t="s">
        <v>483</v>
      </c>
      <c r="F271" s="187" t="s">
        <v>429</v>
      </c>
      <c r="G271" s="189" t="s">
        <v>934</v>
      </c>
      <c r="H271" s="188" t="str">
        <f>IF(AND(ISBLANK('C7'!AE40),$I$271&lt;&gt;"Z"),"",'C7'!AE40)</f>
        <v/>
      </c>
      <c r="I271" s="188" t="str">
        <f>IF(ISBLANK('C7'!AF40),"",'C7'!AF40)</f>
        <v/>
      </c>
      <c r="J271" s="81" t="s">
        <v>483</v>
      </c>
      <c r="K271" s="188" t="str">
        <f>IF(AND(ISBLANK('C3'!AB40),$L$271&lt;&gt;"Z"),"",'C3'!AB40)</f>
        <v/>
      </c>
      <c r="L271" s="188" t="str">
        <f>IF(ISBLANK('C3'!AC40),"",'C3'!AC40)</f>
        <v/>
      </c>
      <c r="M271" s="78" t="str">
        <f t="shared" si="5"/>
        <v>OK</v>
      </c>
      <c r="N271" s="79"/>
    </row>
    <row r="272" spans="1:14" hidden="1">
      <c r="A272" s="80" t="s">
        <v>2588</v>
      </c>
      <c r="B272" s="186" t="s">
        <v>935</v>
      </c>
      <c r="C272" s="187" t="s">
        <v>430</v>
      </c>
      <c r="D272" s="189" t="s">
        <v>936</v>
      </c>
      <c r="E272" s="187" t="s">
        <v>483</v>
      </c>
      <c r="F272" s="187" t="s">
        <v>429</v>
      </c>
      <c r="G272" s="189" t="s">
        <v>937</v>
      </c>
      <c r="H272" s="188" t="str">
        <f>IF(AND(ISBLANK('C7'!AE41),$I$272&lt;&gt;"Z"),"",'C7'!AE41)</f>
        <v/>
      </c>
      <c r="I272" s="188" t="str">
        <f>IF(ISBLANK('C7'!AF41),"",'C7'!AF41)</f>
        <v/>
      </c>
      <c r="J272" s="81" t="s">
        <v>483</v>
      </c>
      <c r="K272" s="188" t="str">
        <f>IF(AND(ISBLANK('C3'!AB41),$L$272&lt;&gt;"Z"),"",'C3'!AB41)</f>
        <v/>
      </c>
      <c r="L272" s="188" t="str">
        <f>IF(ISBLANK('C3'!AC41),"",'C3'!AC41)</f>
        <v/>
      </c>
      <c r="M272" s="78" t="str">
        <f t="shared" si="5"/>
        <v>OK</v>
      </c>
      <c r="N272" s="79"/>
    </row>
    <row r="273" spans="1:14" hidden="1">
      <c r="A273" s="80" t="s">
        <v>2588</v>
      </c>
      <c r="B273" s="186" t="s">
        <v>938</v>
      </c>
      <c r="C273" s="187" t="s">
        <v>430</v>
      </c>
      <c r="D273" s="189" t="s">
        <v>939</v>
      </c>
      <c r="E273" s="187" t="s">
        <v>483</v>
      </c>
      <c r="F273" s="187" t="s">
        <v>429</v>
      </c>
      <c r="G273" s="189" t="s">
        <v>940</v>
      </c>
      <c r="H273" s="188" t="str">
        <f>IF(AND(ISBLANK('C7'!AE42),$I$273&lt;&gt;"Z"),"",'C7'!AE42)</f>
        <v/>
      </c>
      <c r="I273" s="188" t="str">
        <f>IF(ISBLANK('C7'!AF42),"",'C7'!AF42)</f>
        <v/>
      </c>
      <c r="J273" s="81" t="s">
        <v>483</v>
      </c>
      <c r="K273" s="188" t="str">
        <f>IF(AND(ISBLANK('C3'!AB42),$L$273&lt;&gt;"Z"),"",'C3'!AB42)</f>
        <v/>
      </c>
      <c r="L273" s="188" t="str">
        <f>IF(ISBLANK('C3'!AC42),"",'C3'!AC42)</f>
        <v/>
      </c>
      <c r="M273" s="78" t="str">
        <f t="shared" si="5"/>
        <v>OK</v>
      </c>
      <c r="N273" s="79"/>
    </row>
    <row r="274" spans="1:14" hidden="1">
      <c r="A274" s="80" t="s">
        <v>2588</v>
      </c>
      <c r="B274" s="186" t="s">
        <v>941</v>
      </c>
      <c r="C274" s="187" t="s">
        <v>430</v>
      </c>
      <c r="D274" s="189" t="s">
        <v>942</v>
      </c>
      <c r="E274" s="187" t="s">
        <v>483</v>
      </c>
      <c r="F274" s="187" t="s">
        <v>429</v>
      </c>
      <c r="G274" s="189" t="s">
        <v>943</v>
      </c>
      <c r="H274" s="188" t="str">
        <f>IF(AND(ISBLANK('C7'!AE43),$I$274&lt;&gt;"Z"),"",'C7'!AE43)</f>
        <v/>
      </c>
      <c r="I274" s="188" t="str">
        <f>IF(ISBLANK('C7'!AF43),"",'C7'!AF43)</f>
        <v/>
      </c>
      <c r="J274" s="81" t="s">
        <v>483</v>
      </c>
      <c r="K274" s="188" t="str">
        <f>IF(AND(ISBLANK('C3'!AB43),$L$274&lt;&gt;"Z"),"",'C3'!AB43)</f>
        <v/>
      </c>
      <c r="L274" s="188" t="str">
        <f>IF(ISBLANK('C3'!AC43),"",'C3'!AC43)</f>
        <v/>
      </c>
      <c r="M274" s="78" t="str">
        <f t="shared" si="5"/>
        <v>OK</v>
      </c>
      <c r="N274" s="79"/>
    </row>
    <row r="275" spans="1:14" hidden="1">
      <c r="A275" s="80" t="s">
        <v>2588</v>
      </c>
      <c r="B275" s="186" t="s">
        <v>944</v>
      </c>
      <c r="C275" s="187" t="s">
        <v>430</v>
      </c>
      <c r="D275" s="189" t="s">
        <v>945</v>
      </c>
      <c r="E275" s="187" t="s">
        <v>483</v>
      </c>
      <c r="F275" s="187" t="s">
        <v>429</v>
      </c>
      <c r="G275" s="189" t="s">
        <v>946</v>
      </c>
      <c r="H275" s="188" t="str">
        <f>IF(AND(ISBLANK('C7'!AE44),$I$275&lt;&gt;"Z"),"",'C7'!AE44)</f>
        <v/>
      </c>
      <c r="I275" s="188" t="str">
        <f>IF(ISBLANK('C7'!AF44),"",'C7'!AF44)</f>
        <v/>
      </c>
      <c r="J275" s="81" t="s">
        <v>483</v>
      </c>
      <c r="K275" s="188" t="str">
        <f>IF(AND(ISBLANK('C3'!AB44),$L$275&lt;&gt;"Z"),"",'C3'!AB44)</f>
        <v/>
      </c>
      <c r="L275" s="188" t="str">
        <f>IF(ISBLANK('C3'!AC44),"",'C3'!AC44)</f>
        <v/>
      </c>
      <c r="M275" s="78" t="str">
        <f t="shared" si="5"/>
        <v>OK</v>
      </c>
      <c r="N275" s="79"/>
    </row>
    <row r="276" spans="1:14" hidden="1">
      <c r="A276" s="80" t="s">
        <v>2588</v>
      </c>
      <c r="B276" s="186" t="s">
        <v>947</v>
      </c>
      <c r="C276" s="187" t="s">
        <v>430</v>
      </c>
      <c r="D276" s="189" t="s">
        <v>948</v>
      </c>
      <c r="E276" s="187" t="s">
        <v>483</v>
      </c>
      <c r="F276" s="187" t="s">
        <v>429</v>
      </c>
      <c r="G276" s="189" t="s">
        <v>949</v>
      </c>
      <c r="H276" s="188" t="str">
        <f>IF(AND(ISBLANK('C7'!AE45),$I$276&lt;&gt;"Z"),"",'C7'!AE45)</f>
        <v/>
      </c>
      <c r="I276" s="188" t="str">
        <f>IF(ISBLANK('C7'!AF45),"",'C7'!AF45)</f>
        <v/>
      </c>
      <c r="J276" s="81" t="s">
        <v>483</v>
      </c>
      <c r="K276" s="188" t="str">
        <f>IF(AND(ISBLANK('C3'!AB45),$L$276&lt;&gt;"Z"),"",'C3'!AB45)</f>
        <v/>
      </c>
      <c r="L276" s="188" t="str">
        <f>IF(ISBLANK('C3'!AC45),"",'C3'!AC45)</f>
        <v/>
      </c>
      <c r="M276" s="78" t="str">
        <f t="shared" si="5"/>
        <v>OK</v>
      </c>
      <c r="N276" s="79"/>
    </row>
    <row r="277" spans="1:14" hidden="1">
      <c r="A277" s="80" t="s">
        <v>2588</v>
      </c>
      <c r="B277" s="186" t="s">
        <v>950</v>
      </c>
      <c r="C277" s="187" t="s">
        <v>430</v>
      </c>
      <c r="D277" s="189" t="s">
        <v>951</v>
      </c>
      <c r="E277" s="187" t="s">
        <v>483</v>
      </c>
      <c r="F277" s="187" t="s">
        <v>429</v>
      </c>
      <c r="G277" s="189" t="s">
        <v>952</v>
      </c>
      <c r="H277" s="188" t="str">
        <f>IF(AND(ISBLANK('C7'!AE46),$I$277&lt;&gt;"Z"),"",'C7'!AE46)</f>
        <v/>
      </c>
      <c r="I277" s="188" t="str">
        <f>IF(ISBLANK('C7'!AF46),"",'C7'!AF46)</f>
        <v/>
      </c>
      <c r="J277" s="81" t="s">
        <v>483</v>
      </c>
      <c r="K277" s="188" t="str">
        <f>IF(AND(ISBLANK('C3'!AB46),$L$277&lt;&gt;"Z"),"",'C3'!AB46)</f>
        <v/>
      </c>
      <c r="L277" s="188" t="str">
        <f>IF(ISBLANK('C3'!AC46),"",'C3'!AC46)</f>
        <v/>
      </c>
      <c r="M277" s="78" t="str">
        <f t="shared" si="5"/>
        <v>OK</v>
      </c>
      <c r="N277" s="79"/>
    </row>
    <row r="278" spans="1:14" hidden="1">
      <c r="A278" s="80" t="s">
        <v>2588</v>
      </c>
      <c r="B278" s="186" t="s">
        <v>953</v>
      </c>
      <c r="C278" s="187" t="s">
        <v>430</v>
      </c>
      <c r="D278" s="189" t="s">
        <v>954</v>
      </c>
      <c r="E278" s="187" t="s">
        <v>483</v>
      </c>
      <c r="F278" s="187" t="s">
        <v>429</v>
      </c>
      <c r="G278" s="189" t="s">
        <v>955</v>
      </c>
      <c r="H278" s="188" t="str">
        <f>IF(AND(ISBLANK('C7'!AE47),$I$278&lt;&gt;"Z"),"",'C7'!AE47)</f>
        <v/>
      </c>
      <c r="I278" s="188" t="str">
        <f>IF(ISBLANK('C7'!AF47),"",'C7'!AF47)</f>
        <v/>
      </c>
      <c r="J278" s="81" t="s">
        <v>483</v>
      </c>
      <c r="K278" s="188" t="str">
        <f>IF(AND(ISBLANK('C3'!AB47),$L$278&lt;&gt;"Z"),"",'C3'!AB47)</f>
        <v/>
      </c>
      <c r="L278" s="188" t="str">
        <f>IF(ISBLANK('C3'!AC47),"",'C3'!AC47)</f>
        <v/>
      </c>
      <c r="M278" s="78" t="str">
        <f t="shared" si="5"/>
        <v>OK</v>
      </c>
      <c r="N278" s="79"/>
    </row>
    <row r="279" spans="1:14" hidden="1">
      <c r="A279" s="80" t="s">
        <v>2588</v>
      </c>
      <c r="B279" s="186" t="s">
        <v>956</v>
      </c>
      <c r="C279" s="187" t="s">
        <v>430</v>
      </c>
      <c r="D279" s="189" t="s">
        <v>957</v>
      </c>
      <c r="E279" s="187" t="s">
        <v>483</v>
      </c>
      <c r="F279" s="187" t="s">
        <v>429</v>
      </c>
      <c r="G279" s="189" t="s">
        <v>958</v>
      </c>
      <c r="H279" s="188" t="str">
        <f>IF(AND(ISBLANK('C7'!AE48),$I$279&lt;&gt;"Z"),"",'C7'!AE48)</f>
        <v/>
      </c>
      <c r="I279" s="188" t="str">
        <f>IF(ISBLANK('C7'!AF48),"",'C7'!AF48)</f>
        <v/>
      </c>
      <c r="J279" s="81" t="s">
        <v>483</v>
      </c>
      <c r="K279" s="188" t="str">
        <f>IF(AND(ISBLANK('C3'!AB48),$L$279&lt;&gt;"Z"),"",'C3'!AB48)</f>
        <v/>
      </c>
      <c r="L279" s="188" t="str">
        <f>IF(ISBLANK('C3'!AC48),"",'C3'!AC48)</f>
        <v/>
      </c>
      <c r="M279" s="78" t="str">
        <f t="shared" si="5"/>
        <v>OK</v>
      </c>
      <c r="N279" s="79"/>
    </row>
    <row r="280" spans="1:14" hidden="1">
      <c r="A280" s="80" t="s">
        <v>2588</v>
      </c>
      <c r="B280" s="186" t="s">
        <v>959</v>
      </c>
      <c r="C280" s="187" t="s">
        <v>430</v>
      </c>
      <c r="D280" s="189" t="s">
        <v>499</v>
      </c>
      <c r="E280" s="187" t="s">
        <v>483</v>
      </c>
      <c r="F280" s="187" t="s">
        <v>429</v>
      </c>
      <c r="G280" s="189" t="s">
        <v>497</v>
      </c>
      <c r="H280" s="188" t="str">
        <f>IF(AND(ISBLANK('C7'!AE49),$I$280&lt;&gt;"Z"),"",'C7'!AE49)</f>
        <v/>
      </c>
      <c r="I280" s="188" t="str">
        <f>IF(ISBLANK('C7'!AF49),"",'C7'!AF49)</f>
        <v/>
      </c>
      <c r="J280" s="81" t="s">
        <v>483</v>
      </c>
      <c r="K280" s="188" t="str">
        <f>IF(AND(ISBLANK('C3'!AB49),$L$280&lt;&gt;"Z"),"",'C3'!AB49)</f>
        <v/>
      </c>
      <c r="L280" s="188" t="str">
        <f>IF(ISBLANK('C3'!AC49),"",'C3'!AC49)</f>
        <v/>
      </c>
      <c r="M280" s="78" t="str">
        <f t="shared" si="5"/>
        <v>OK</v>
      </c>
      <c r="N280" s="79"/>
    </row>
    <row r="281" spans="1:14" hidden="1">
      <c r="A281" s="80" t="s">
        <v>2588</v>
      </c>
      <c r="B281" s="186" t="s">
        <v>960</v>
      </c>
      <c r="C281" s="187" t="s">
        <v>430</v>
      </c>
      <c r="D281" s="189" t="s">
        <v>564</v>
      </c>
      <c r="E281" s="187" t="s">
        <v>483</v>
      </c>
      <c r="F281" s="187" t="s">
        <v>429</v>
      </c>
      <c r="G281" s="189" t="s">
        <v>533</v>
      </c>
      <c r="H281" s="188" t="str">
        <f>IF(AND(ISBLANK('C7'!AK14),$I$281&lt;&gt;"Z"),"",'C7'!AK14)</f>
        <v/>
      </c>
      <c r="I281" s="188" t="str">
        <f>IF(ISBLANK('C7'!AL14),"",'C7'!AL14)</f>
        <v/>
      </c>
      <c r="J281" s="81" t="s">
        <v>483</v>
      </c>
      <c r="K281" s="188" t="str">
        <f>IF(AND(ISBLANK('C3'!AE14),$L$281&lt;&gt;"Z"),"",'C3'!AE14)</f>
        <v/>
      </c>
      <c r="L281" s="188" t="str">
        <f>IF(ISBLANK('C3'!AF14),"",'C3'!AF14)</f>
        <v/>
      </c>
      <c r="M281" s="78" t="str">
        <f t="shared" si="5"/>
        <v>OK</v>
      </c>
      <c r="N281" s="79"/>
    </row>
    <row r="282" spans="1:14" hidden="1">
      <c r="A282" s="80" t="s">
        <v>2588</v>
      </c>
      <c r="B282" s="186" t="s">
        <v>961</v>
      </c>
      <c r="C282" s="187" t="s">
        <v>430</v>
      </c>
      <c r="D282" s="189" t="s">
        <v>566</v>
      </c>
      <c r="E282" s="187" t="s">
        <v>483</v>
      </c>
      <c r="F282" s="187" t="s">
        <v>429</v>
      </c>
      <c r="G282" s="189" t="s">
        <v>535</v>
      </c>
      <c r="H282" s="188" t="str">
        <f>IF(AND(ISBLANK('C7'!AK15),$I$282&lt;&gt;"Z"),"",'C7'!AK15)</f>
        <v/>
      </c>
      <c r="I282" s="188" t="str">
        <f>IF(ISBLANK('C7'!AL15),"",'C7'!AL15)</f>
        <v/>
      </c>
      <c r="J282" s="81" t="s">
        <v>483</v>
      </c>
      <c r="K282" s="188" t="str">
        <f>IF(AND(ISBLANK('C3'!AE15),$L$282&lt;&gt;"Z"),"",'C3'!AE15)</f>
        <v/>
      </c>
      <c r="L282" s="188" t="str">
        <f>IF(ISBLANK('C3'!AF15),"",'C3'!AF15)</f>
        <v/>
      </c>
      <c r="M282" s="78" t="str">
        <f t="shared" si="5"/>
        <v>OK</v>
      </c>
      <c r="N282" s="79"/>
    </row>
    <row r="283" spans="1:14" hidden="1">
      <c r="A283" s="80" t="s">
        <v>2588</v>
      </c>
      <c r="B283" s="186" t="s">
        <v>962</v>
      </c>
      <c r="C283" s="187" t="s">
        <v>430</v>
      </c>
      <c r="D283" s="189" t="s">
        <v>568</v>
      </c>
      <c r="E283" s="187" t="s">
        <v>483</v>
      </c>
      <c r="F283" s="187" t="s">
        <v>429</v>
      </c>
      <c r="G283" s="189" t="s">
        <v>537</v>
      </c>
      <c r="H283" s="188" t="str">
        <f>IF(AND(ISBLANK('C7'!AK16),$I$283&lt;&gt;"Z"),"",'C7'!AK16)</f>
        <v/>
      </c>
      <c r="I283" s="188" t="str">
        <f>IF(ISBLANK('C7'!AL16),"",'C7'!AL16)</f>
        <v/>
      </c>
      <c r="J283" s="81" t="s">
        <v>483</v>
      </c>
      <c r="K283" s="188" t="str">
        <f>IF(AND(ISBLANK('C3'!AE16),$L$283&lt;&gt;"Z"),"",'C3'!AE16)</f>
        <v/>
      </c>
      <c r="L283" s="188" t="str">
        <f>IF(ISBLANK('C3'!AF16),"",'C3'!AF16)</f>
        <v/>
      </c>
      <c r="M283" s="78" t="str">
        <f t="shared" si="5"/>
        <v>OK</v>
      </c>
      <c r="N283" s="79"/>
    </row>
    <row r="284" spans="1:14" hidden="1">
      <c r="A284" s="80" t="s">
        <v>2588</v>
      </c>
      <c r="B284" s="186" t="s">
        <v>963</v>
      </c>
      <c r="C284" s="187" t="s">
        <v>430</v>
      </c>
      <c r="D284" s="189" t="s">
        <v>964</v>
      </c>
      <c r="E284" s="187" t="s">
        <v>483</v>
      </c>
      <c r="F284" s="187" t="s">
        <v>429</v>
      </c>
      <c r="G284" s="189" t="s">
        <v>539</v>
      </c>
      <c r="H284" s="188" t="str">
        <f>IF(AND(ISBLANK('C7'!AK17),$I$284&lt;&gt;"Z"),"",'C7'!AK17)</f>
        <v/>
      </c>
      <c r="I284" s="188" t="str">
        <f>IF(ISBLANK('C7'!AL17),"",'C7'!AL17)</f>
        <v/>
      </c>
      <c r="J284" s="81" t="s">
        <v>483</v>
      </c>
      <c r="K284" s="188" t="str">
        <f>IF(AND(ISBLANK('C3'!AE17),$L$284&lt;&gt;"Z"),"",'C3'!AE17)</f>
        <v/>
      </c>
      <c r="L284" s="188" t="str">
        <f>IF(ISBLANK('C3'!AF17),"",'C3'!AF17)</f>
        <v/>
      </c>
      <c r="M284" s="78" t="str">
        <f t="shared" si="5"/>
        <v>OK</v>
      </c>
      <c r="N284" s="79"/>
    </row>
    <row r="285" spans="1:14" hidden="1">
      <c r="A285" s="80" t="s">
        <v>2588</v>
      </c>
      <c r="B285" s="186" t="s">
        <v>965</v>
      </c>
      <c r="C285" s="187" t="s">
        <v>430</v>
      </c>
      <c r="D285" s="189" t="s">
        <v>966</v>
      </c>
      <c r="E285" s="187" t="s">
        <v>483</v>
      </c>
      <c r="F285" s="187" t="s">
        <v>429</v>
      </c>
      <c r="G285" s="189" t="s">
        <v>541</v>
      </c>
      <c r="H285" s="188" t="str">
        <f>IF(AND(ISBLANK('C7'!AK18),$I$285&lt;&gt;"Z"),"",'C7'!AK18)</f>
        <v/>
      </c>
      <c r="I285" s="188" t="str">
        <f>IF(ISBLANK('C7'!AL18),"",'C7'!AL18)</f>
        <v/>
      </c>
      <c r="J285" s="81" t="s">
        <v>483</v>
      </c>
      <c r="K285" s="188" t="str">
        <f>IF(AND(ISBLANK('C3'!AE18),$L$285&lt;&gt;"Z"),"",'C3'!AE18)</f>
        <v/>
      </c>
      <c r="L285" s="188" t="str">
        <f>IF(ISBLANK('C3'!AF18),"",'C3'!AF18)</f>
        <v/>
      </c>
      <c r="M285" s="78" t="str">
        <f t="shared" si="5"/>
        <v>OK</v>
      </c>
      <c r="N285" s="79"/>
    </row>
    <row r="286" spans="1:14" hidden="1">
      <c r="A286" s="80" t="s">
        <v>2588</v>
      </c>
      <c r="B286" s="186" t="s">
        <v>967</v>
      </c>
      <c r="C286" s="187" t="s">
        <v>430</v>
      </c>
      <c r="D286" s="189" t="s">
        <v>968</v>
      </c>
      <c r="E286" s="187" t="s">
        <v>483</v>
      </c>
      <c r="F286" s="187" t="s">
        <v>429</v>
      </c>
      <c r="G286" s="189" t="s">
        <v>543</v>
      </c>
      <c r="H286" s="188" t="str">
        <f>IF(AND(ISBLANK('C7'!AK19),$I$286&lt;&gt;"Z"),"",'C7'!AK19)</f>
        <v/>
      </c>
      <c r="I286" s="188" t="str">
        <f>IF(ISBLANK('C7'!AL19),"",'C7'!AL19)</f>
        <v/>
      </c>
      <c r="J286" s="81" t="s">
        <v>483</v>
      </c>
      <c r="K286" s="188" t="str">
        <f>IF(AND(ISBLANK('C3'!AE19),$L$286&lt;&gt;"Z"),"",'C3'!AE19)</f>
        <v/>
      </c>
      <c r="L286" s="188" t="str">
        <f>IF(ISBLANK('C3'!AF19),"",'C3'!AF19)</f>
        <v/>
      </c>
      <c r="M286" s="78" t="str">
        <f t="shared" si="5"/>
        <v>OK</v>
      </c>
      <c r="N286" s="79"/>
    </row>
    <row r="287" spans="1:14" hidden="1">
      <c r="A287" s="80" t="s">
        <v>2588</v>
      </c>
      <c r="B287" s="186" t="s">
        <v>969</v>
      </c>
      <c r="C287" s="187" t="s">
        <v>430</v>
      </c>
      <c r="D287" s="189" t="s">
        <v>519</v>
      </c>
      <c r="E287" s="187" t="s">
        <v>483</v>
      </c>
      <c r="F287" s="187" t="s">
        <v>429</v>
      </c>
      <c r="G287" s="189" t="s">
        <v>517</v>
      </c>
      <c r="H287" s="188" t="str">
        <f>IF(AND(ISBLANK('C7'!AK20),$I$287&lt;&gt;"Z"),"",'C7'!AK20)</f>
        <v/>
      </c>
      <c r="I287" s="188" t="str">
        <f>IF(ISBLANK('C7'!AL20),"",'C7'!AL20)</f>
        <v/>
      </c>
      <c r="J287" s="81" t="s">
        <v>483</v>
      </c>
      <c r="K287" s="188" t="str">
        <f>IF(AND(ISBLANK('C3'!AE20),$L$287&lt;&gt;"Z"),"",'C3'!AE20)</f>
        <v/>
      </c>
      <c r="L287" s="188" t="str">
        <f>IF(ISBLANK('C3'!AF20),"",'C3'!AF20)</f>
        <v/>
      </c>
      <c r="M287" s="78" t="str">
        <f t="shared" si="5"/>
        <v>OK</v>
      </c>
      <c r="N287" s="79"/>
    </row>
    <row r="288" spans="1:14" hidden="1">
      <c r="A288" s="80" t="s">
        <v>2588</v>
      </c>
      <c r="B288" s="186" t="s">
        <v>970</v>
      </c>
      <c r="C288" s="187" t="s">
        <v>430</v>
      </c>
      <c r="D288" s="189" t="s">
        <v>509</v>
      </c>
      <c r="E288" s="187" t="s">
        <v>483</v>
      </c>
      <c r="F288" s="187" t="s">
        <v>429</v>
      </c>
      <c r="G288" s="189" t="s">
        <v>507</v>
      </c>
      <c r="H288" s="188" t="str">
        <f>IF(AND(ISBLANK('C7'!AK21),$I$288&lt;&gt;"Z"),"",'C7'!AK21)</f>
        <v/>
      </c>
      <c r="I288" s="188" t="str">
        <f>IF(ISBLANK('C7'!AL21),"",'C7'!AL21)</f>
        <v/>
      </c>
      <c r="J288" s="81" t="s">
        <v>483</v>
      </c>
      <c r="K288" s="188" t="str">
        <f>IF(AND(ISBLANK('C3'!AE21),$L$288&lt;&gt;"Z"),"",'C3'!AE21)</f>
        <v/>
      </c>
      <c r="L288" s="188" t="str">
        <f>IF(ISBLANK('C3'!AF21),"",'C3'!AF21)</f>
        <v/>
      </c>
      <c r="M288" s="78" t="str">
        <f t="shared" si="5"/>
        <v>OK</v>
      </c>
      <c r="N288" s="79"/>
    </row>
    <row r="289" spans="1:14" hidden="1">
      <c r="A289" s="80" t="s">
        <v>2588</v>
      </c>
      <c r="B289" s="186" t="s">
        <v>971</v>
      </c>
      <c r="C289" s="187" t="s">
        <v>430</v>
      </c>
      <c r="D289" s="189" t="s">
        <v>498</v>
      </c>
      <c r="E289" s="187" t="s">
        <v>483</v>
      </c>
      <c r="F289" s="187" t="s">
        <v>429</v>
      </c>
      <c r="G289" s="189" t="s">
        <v>496</v>
      </c>
      <c r="H289" s="188" t="str">
        <f>IF(AND(ISBLANK('C7'!AK22),$I$289&lt;&gt;"Z"),"",'C7'!AK22)</f>
        <v/>
      </c>
      <c r="I289" s="188" t="str">
        <f>IF(ISBLANK('C7'!AL22),"",'C7'!AL22)</f>
        <v/>
      </c>
      <c r="J289" s="81" t="s">
        <v>483</v>
      </c>
      <c r="K289" s="188" t="str">
        <f>IF(AND(ISBLANK('C3'!AE22),$L$289&lt;&gt;"Z"),"",'C3'!AE22)</f>
        <v/>
      </c>
      <c r="L289" s="188" t="str">
        <f>IF(ISBLANK('C3'!AF22),"",'C3'!AF22)</f>
        <v/>
      </c>
      <c r="M289" s="78" t="str">
        <f t="shared" si="5"/>
        <v>OK</v>
      </c>
      <c r="N289" s="79"/>
    </row>
    <row r="290" spans="1:14" hidden="1">
      <c r="A290" s="80" t="s">
        <v>2588</v>
      </c>
      <c r="B290" s="186" t="s">
        <v>972</v>
      </c>
      <c r="C290" s="187" t="s">
        <v>430</v>
      </c>
      <c r="D290" s="189" t="s">
        <v>555</v>
      </c>
      <c r="E290" s="187" t="s">
        <v>483</v>
      </c>
      <c r="F290" s="187" t="s">
        <v>429</v>
      </c>
      <c r="G290" s="189" t="s">
        <v>548</v>
      </c>
      <c r="H290" s="188" t="str">
        <f>IF(AND(ISBLANK('C7'!AK23),$I$290&lt;&gt;"Z"),"",'C7'!AK23)</f>
        <v/>
      </c>
      <c r="I290" s="188" t="str">
        <f>IF(ISBLANK('C7'!AL23),"",'C7'!AL23)</f>
        <v/>
      </c>
      <c r="J290" s="81" t="s">
        <v>483</v>
      </c>
      <c r="K290" s="188" t="str">
        <f>IF(AND(ISBLANK('C3'!AE23),$L$290&lt;&gt;"Z"),"",'C3'!AE23)</f>
        <v/>
      </c>
      <c r="L290" s="188" t="str">
        <f>IF(ISBLANK('C3'!AF23),"",'C3'!AF23)</f>
        <v/>
      </c>
      <c r="M290" s="78" t="str">
        <f t="shared" si="5"/>
        <v>OK</v>
      </c>
      <c r="N290" s="79"/>
    </row>
    <row r="291" spans="1:14" hidden="1">
      <c r="A291" s="80" t="s">
        <v>2588</v>
      </c>
      <c r="B291" s="186" t="s">
        <v>973</v>
      </c>
      <c r="C291" s="187" t="s">
        <v>430</v>
      </c>
      <c r="D291" s="189" t="s">
        <v>974</v>
      </c>
      <c r="E291" s="187" t="s">
        <v>483</v>
      </c>
      <c r="F291" s="187" t="s">
        <v>429</v>
      </c>
      <c r="G291" s="189" t="s">
        <v>889</v>
      </c>
      <c r="H291" s="188" t="str">
        <f>IF(AND(ISBLANK('C7'!AK24),$I$291&lt;&gt;"Z"),"",'C7'!AK24)</f>
        <v/>
      </c>
      <c r="I291" s="188" t="str">
        <f>IF(ISBLANK('C7'!AL24),"",'C7'!AL24)</f>
        <v/>
      </c>
      <c r="J291" s="81" t="s">
        <v>483</v>
      </c>
      <c r="K291" s="188" t="str">
        <f>IF(AND(ISBLANK('C3'!AE24),$L$291&lt;&gt;"Z"),"",'C3'!AE24)</f>
        <v/>
      </c>
      <c r="L291" s="188" t="str">
        <f>IF(ISBLANK('C3'!AF24),"",'C3'!AF24)</f>
        <v/>
      </c>
      <c r="M291" s="78" t="str">
        <f t="shared" si="5"/>
        <v>OK</v>
      </c>
      <c r="N291" s="79"/>
    </row>
    <row r="292" spans="1:14" hidden="1">
      <c r="A292" s="80" t="s">
        <v>2588</v>
      </c>
      <c r="B292" s="186" t="s">
        <v>975</v>
      </c>
      <c r="C292" s="187" t="s">
        <v>430</v>
      </c>
      <c r="D292" s="189" t="s">
        <v>976</v>
      </c>
      <c r="E292" s="187" t="s">
        <v>483</v>
      </c>
      <c r="F292" s="187" t="s">
        <v>429</v>
      </c>
      <c r="G292" s="189" t="s">
        <v>520</v>
      </c>
      <c r="H292" s="188" t="str">
        <f>IF(AND(ISBLANK('C7'!AK25),$I$292&lt;&gt;"Z"),"",'C7'!AK25)</f>
        <v/>
      </c>
      <c r="I292" s="188" t="str">
        <f>IF(ISBLANK('C7'!AL25),"",'C7'!AL25)</f>
        <v/>
      </c>
      <c r="J292" s="81" t="s">
        <v>483</v>
      </c>
      <c r="K292" s="188" t="str">
        <f>IF(AND(ISBLANK('C3'!AE25),$L$292&lt;&gt;"Z"),"",'C3'!AE25)</f>
        <v/>
      </c>
      <c r="L292" s="188" t="str">
        <f>IF(ISBLANK('C3'!AF25),"",'C3'!AF25)</f>
        <v/>
      </c>
      <c r="M292" s="78" t="str">
        <f t="shared" si="5"/>
        <v>OK</v>
      </c>
      <c r="N292" s="79"/>
    </row>
    <row r="293" spans="1:14" hidden="1">
      <c r="A293" s="80" t="s">
        <v>2588</v>
      </c>
      <c r="B293" s="186" t="s">
        <v>977</v>
      </c>
      <c r="C293" s="187" t="s">
        <v>430</v>
      </c>
      <c r="D293" s="189" t="s">
        <v>978</v>
      </c>
      <c r="E293" s="187" t="s">
        <v>483</v>
      </c>
      <c r="F293" s="187" t="s">
        <v>429</v>
      </c>
      <c r="G293" s="189" t="s">
        <v>893</v>
      </c>
      <c r="H293" s="188" t="str">
        <f>IF(AND(ISBLANK('C7'!AK26),$I$293&lt;&gt;"Z"),"",'C7'!AK26)</f>
        <v/>
      </c>
      <c r="I293" s="188" t="str">
        <f>IF(ISBLANK('C7'!AL26),"",'C7'!AL26)</f>
        <v/>
      </c>
      <c r="J293" s="81" t="s">
        <v>483</v>
      </c>
      <c r="K293" s="188" t="str">
        <f>IF(AND(ISBLANK('C3'!AE26),$L$293&lt;&gt;"Z"),"",'C3'!AE26)</f>
        <v/>
      </c>
      <c r="L293" s="188" t="str">
        <f>IF(ISBLANK('C3'!AF26),"",'C3'!AF26)</f>
        <v/>
      </c>
      <c r="M293" s="78" t="str">
        <f t="shared" si="5"/>
        <v>OK</v>
      </c>
      <c r="N293" s="79"/>
    </row>
    <row r="294" spans="1:14" hidden="1">
      <c r="A294" s="80" t="s">
        <v>2588</v>
      </c>
      <c r="B294" s="186" t="s">
        <v>979</v>
      </c>
      <c r="C294" s="187" t="s">
        <v>430</v>
      </c>
      <c r="D294" s="189" t="s">
        <v>980</v>
      </c>
      <c r="E294" s="187" t="s">
        <v>483</v>
      </c>
      <c r="F294" s="187" t="s">
        <v>429</v>
      </c>
      <c r="G294" s="189" t="s">
        <v>896</v>
      </c>
      <c r="H294" s="188" t="str">
        <f>IF(AND(ISBLANK('C7'!AK27),$I$294&lt;&gt;"Z"),"",'C7'!AK27)</f>
        <v/>
      </c>
      <c r="I294" s="188" t="str">
        <f>IF(ISBLANK('C7'!AL27),"",'C7'!AL27)</f>
        <v/>
      </c>
      <c r="J294" s="81" t="s">
        <v>483</v>
      </c>
      <c r="K294" s="188" t="str">
        <f>IF(AND(ISBLANK('C3'!AE27),$L$294&lt;&gt;"Z"),"",'C3'!AE27)</f>
        <v/>
      </c>
      <c r="L294" s="188" t="str">
        <f>IF(ISBLANK('C3'!AF27),"",'C3'!AF27)</f>
        <v/>
      </c>
      <c r="M294" s="78" t="str">
        <f t="shared" si="5"/>
        <v>OK</v>
      </c>
      <c r="N294" s="79"/>
    </row>
    <row r="295" spans="1:14" hidden="1">
      <c r="A295" s="80" t="s">
        <v>2588</v>
      </c>
      <c r="B295" s="186" t="s">
        <v>981</v>
      </c>
      <c r="C295" s="187" t="s">
        <v>430</v>
      </c>
      <c r="D295" s="189" t="s">
        <v>982</v>
      </c>
      <c r="E295" s="187" t="s">
        <v>483</v>
      </c>
      <c r="F295" s="187" t="s">
        <v>429</v>
      </c>
      <c r="G295" s="189" t="s">
        <v>899</v>
      </c>
      <c r="H295" s="188" t="str">
        <f>IF(AND(ISBLANK('C7'!AK28),$I$295&lt;&gt;"Z"),"",'C7'!AK28)</f>
        <v/>
      </c>
      <c r="I295" s="188" t="str">
        <f>IF(ISBLANK('C7'!AL28),"",'C7'!AL28)</f>
        <v/>
      </c>
      <c r="J295" s="81" t="s">
        <v>483</v>
      </c>
      <c r="K295" s="188" t="str">
        <f>IF(AND(ISBLANK('C3'!AE28),$L$295&lt;&gt;"Z"),"",'C3'!AE28)</f>
        <v/>
      </c>
      <c r="L295" s="188" t="str">
        <f>IF(ISBLANK('C3'!AF28),"",'C3'!AF28)</f>
        <v/>
      </c>
      <c r="M295" s="78" t="str">
        <f t="shared" si="5"/>
        <v>OK</v>
      </c>
      <c r="N295" s="79"/>
    </row>
    <row r="296" spans="1:14" hidden="1">
      <c r="A296" s="80" t="s">
        <v>2588</v>
      </c>
      <c r="B296" s="186" t="s">
        <v>983</v>
      </c>
      <c r="C296" s="187" t="s">
        <v>430</v>
      </c>
      <c r="D296" s="189" t="s">
        <v>984</v>
      </c>
      <c r="E296" s="187" t="s">
        <v>483</v>
      </c>
      <c r="F296" s="187" t="s">
        <v>429</v>
      </c>
      <c r="G296" s="189" t="s">
        <v>902</v>
      </c>
      <c r="H296" s="188" t="str">
        <f>IF(AND(ISBLANK('C7'!AK29),$I$296&lt;&gt;"Z"),"",'C7'!AK29)</f>
        <v/>
      </c>
      <c r="I296" s="188" t="str">
        <f>IF(ISBLANK('C7'!AL29),"",'C7'!AL29)</f>
        <v/>
      </c>
      <c r="J296" s="81" t="s">
        <v>483</v>
      </c>
      <c r="K296" s="188" t="str">
        <f>IF(AND(ISBLANK('C3'!AE29),$L$296&lt;&gt;"Z"),"",'C3'!AE29)</f>
        <v/>
      </c>
      <c r="L296" s="188" t="str">
        <f>IF(ISBLANK('C3'!AF29),"",'C3'!AF29)</f>
        <v/>
      </c>
      <c r="M296" s="78" t="str">
        <f t="shared" si="5"/>
        <v>OK</v>
      </c>
      <c r="N296" s="79"/>
    </row>
    <row r="297" spans="1:14" hidden="1">
      <c r="A297" s="80" t="s">
        <v>2588</v>
      </c>
      <c r="B297" s="186" t="s">
        <v>985</v>
      </c>
      <c r="C297" s="187" t="s">
        <v>430</v>
      </c>
      <c r="D297" s="189" t="s">
        <v>986</v>
      </c>
      <c r="E297" s="187" t="s">
        <v>483</v>
      </c>
      <c r="F297" s="187" t="s">
        <v>429</v>
      </c>
      <c r="G297" s="189" t="s">
        <v>905</v>
      </c>
      <c r="H297" s="188" t="str">
        <f>IF(AND(ISBLANK('C7'!AK30),$I$297&lt;&gt;"Z"),"",'C7'!AK30)</f>
        <v/>
      </c>
      <c r="I297" s="188" t="str">
        <f>IF(ISBLANK('C7'!AL30),"",'C7'!AL30)</f>
        <v/>
      </c>
      <c r="J297" s="81" t="s">
        <v>483</v>
      </c>
      <c r="K297" s="188" t="str">
        <f>IF(AND(ISBLANK('C3'!AE30),$L$297&lt;&gt;"Z"),"",'C3'!AE30)</f>
        <v/>
      </c>
      <c r="L297" s="188" t="str">
        <f>IF(ISBLANK('C3'!AF30),"",'C3'!AF30)</f>
        <v/>
      </c>
      <c r="M297" s="78" t="str">
        <f t="shared" si="5"/>
        <v>OK</v>
      </c>
      <c r="N297" s="79"/>
    </row>
    <row r="298" spans="1:14" hidden="1">
      <c r="A298" s="80" t="s">
        <v>2588</v>
      </c>
      <c r="B298" s="186" t="s">
        <v>987</v>
      </c>
      <c r="C298" s="187" t="s">
        <v>430</v>
      </c>
      <c r="D298" s="189" t="s">
        <v>988</v>
      </c>
      <c r="E298" s="187" t="s">
        <v>483</v>
      </c>
      <c r="F298" s="187" t="s">
        <v>429</v>
      </c>
      <c r="G298" s="189" t="s">
        <v>908</v>
      </c>
      <c r="H298" s="188" t="str">
        <f>IF(AND(ISBLANK('C7'!AK31),$I$298&lt;&gt;"Z"),"",'C7'!AK31)</f>
        <v/>
      </c>
      <c r="I298" s="188" t="str">
        <f>IF(ISBLANK('C7'!AL31),"",'C7'!AL31)</f>
        <v/>
      </c>
      <c r="J298" s="81" t="s">
        <v>483</v>
      </c>
      <c r="K298" s="188" t="str">
        <f>IF(AND(ISBLANK('C3'!AE31),$L$298&lt;&gt;"Z"),"",'C3'!AE31)</f>
        <v/>
      </c>
      <c r="L298" s="188" t="str">
        <f>IF(ISBLANK('C3'!AF31),"",'C3'!AF31)</f>
        <v/>
      </c>
      <c r="M298" s="78" t="str">
        <f t="shared" si="5"/>
        <v>OK</v>
      </c>
      <c r="N298" s="79"/>
    </row>
    <row r="299" spans="1:14" hidden="1">
      <c r="A299" s="80" t="s">
        <v>2588</v>
      </c>
      <c r="B299" s="186" t="s">
        <v>989</v>
      </c>
      <c r="C299" s="187" t="s">
        <v>430</v>
      </c>
      <c r="D299" s="189" t="s">
        <v>990</v>
      </c>
      <c r="E299" s="187" t="s">
        <v>483</v>
      </c>
      <c r="F299" s="187" t="s">
        <v>429</v>
      </c>
      <c r="G299" s="189" t="s">
        <v>911</v>
      </c>
      <c r="H299" s="188" t="str">
        <f>IF(AND(ISBLANK('C7'!AK32),$I$299&lt;&gt;"Z"),"",'C7'!AK32)</f>
        <v/>
      </c>
      <c r="I299" s="188" t="str">
        <f>IF(ISBLANK('C7'!AL32),"",'C7'!AL32)</f>
        <v/>
      </c>
      <c r="J299" s="81" t="s">
        <v>483</v>
      </c>
      <c r="K299" s="188" t="str">
        <f>IF(AND(ISBLANK('C3'!AE32),$L$299&lt;&gt;"Z"),"",'C3'!AE32)</f>
        <v/>
      </c>
      <c r="L299" s="188" t="str">
        <f>IF(ISBLANK('C3'!AF32),"",'C3'!AF32)</f>
        <v/>
      </c>
      <c r="M299" s="78" t="str">
        <f t="shared" si="5"/>
        <v>OK</v>
      </c>
      <c r="N299" s="79"/>
    </row>
    <row r="300" spans="1:14" hidden="1">
      <c r="A300" s="80" t="s">
        <v>2588</v>
      </c>
      <c r="B300" s="186" t="s">
        <v>991</v>
      </c>
      <c r="C300" s="187" t="s">
        <v>430</v>
      </c>
      <c r="D300" s="189" t="s">
        <v>992</v>
      </c>
      <c r="E300" s="187" t="s">
        <v>483</v>
      </c>
      <c r="F300" s="187" t="s">
        <v>429</v>
      </c>
      <c r="G300" s="189" t="s">
        <v>914</v>
      </c>
      <c r="H300" s="188" t="str">
        <f>IF(AND(ISBLANK('C7'!AK33),$I$300&lt;&gt;"Z"),"",'C7'!AK33)</f>
        <v/>
      </c>
      <c r="I300" s="188" t="str">
        <f>IF(ISBLANK('C7'!AL33),"",'C7'!AL33)</f>
        <v/>
      </c>
      <c r="J300" s="81" t="s">
        <v>483</v>
      </c>
      <c r="K300" s="188" t="str">
        <f>IF(AND(ISBLANK('C3'!AE33),$L$300&lt;&gt;"Z"),"",'C3'!AE33)</f>
        <v/>
      </c>
      <c r="L300" s="188" t="str">
        <f>IF(ISBLANK('C3'!AF33),"",'C3'!AF33)</f>
        <v/>
      </c>
      <c r="M300" s="78" t="str">
        <f t="shared" ref="M300:M327" si="6">IF(OR(AND(I300="M",AND(L300&lt;&gt;"M",L300&lt;&gt;"X")),AND(I300="X",AND(L300&lt;&gt;"M",L300&lt;&gt;"X",L300&lt;&gt;"W",NOT(AND(AND(ISNUMBER(K300),K300&gt;0),L300="")))),AND(H300=0,ISNUMBER(H300),I300="",L300="Z"),AND(K300="",L300="",AND(OR(ISNUMBER(H300),I300="Z"),OR(AND(H300=0,I300=""),H300=0,H300=""))),AND(OR(L300="",L300="Z"),OR(AND(I300="",H300&lt;&gt;""),I300="W"),OR(NOT(ISNUMBER(K300)),AND(ISNUMBER(H300),K300&lt;H300))),AND(OR(I300="",I300="W"),OR(L300="",L300="W"),AND(ISNUMBER(H300),K300&lt;H300))),"Check","OK")</f>
        <v>OK</v>
      </c>
      <c r="N300" s="79"/>
    </row>
    <row r="301" spans="1:14" hidden="1">
      <c r="A301" s="80" t="s">
        <v>2588</v>
      </c>
      <c r="B301" s="186" t="s">
        <v>993</v>
      </c>
      <c r="C301" s="187" t="s">
        <v>430</v>
      </c>
      <c r="D301" s="189" t="s">
        <v>994</v>
      </c>
      <c r="E301" s="187" t="s">
        <v>483</v>
      </c>
      <c r="F301" s="187" t="s">
        <v>429</v>
      </c>
      <c r="G301" s="189" t="s">
        <v>917</v>
      </c>
      <c r="H301" s="188" t="str">
        <f>IF(AND(ISBLANK('C7'!AK34),$I$301&lt;&gt;"Z"),"",'C7'!AK34)</f>
        <v/>
      </c>
      <c r="I301" s="188" t="str">
        <f>IF(ISBLANK('C7'!AL34),"",'C7'!AL34)</f>
        <v/>
      </c>
      <c r="J301" s="81" t="s">
        <v>483</v>
      </c>
      <c r="K301" s="188" t="str">
        <f>IF(AND(ISBLANK('C3'!AE34),$L$301&lt;&gt;"Z"),"",'C3'!AE34)</f>
        <v/>
      </c>
      <c r="L301" s="188" t="str">
        <f>IF(ISBLANK('C3'!AF34),"",'C3'!AF34)</f>
        <v/>
      </c>
      <c r="M301" s="78" t="str">
        <f t="shared" si="6"/>
        <v>OK</v>
      </c>
      <c r="N301" s="79"/>
    </row>
    <row r="302" spans="1:14" hidden="1">
      <c r="A302" s="80" t="s">
        <v>2588</v>
      </c>
      <c r="B302" s="186" t="s">
        <v>995</v>
      </c>
      <c r="C302" s="187" t="s">
        <v>430</v>
      </c>
      <c r="D302" s="189" t="s">
        <v>996</v>
      </c>
      <c r="E302" s="187" t="s">
        <v>483</v>
      </c>
      <c r="F302" s="187" t="s">
        <v>429</v>
      </c>
      <c r="G302" s="189" t="s">
        <v>920</v>
      </c>
      <c r="H302" s="188" t="str">
        <f>IF(AND(ISBLANK('C7'!AK35),$I$302&lt;&gt;"Z"),"",'C7'!AK35)</f>
        <v/>
      </c>
      <c r="I302" s="188" t="str">
        <f>IF(ISBLANK('C7'!AL35),"",'C7'!AL35)</f>
        <v/>
      </c>
      <c r="J302" s="81" t="s">
        <v>483</v>
      </c>
      <c r="K302" s="188" t="str">
        <f>IF(AND(ISBLANK('C3'!AE35),$L$302&lt;&gt;"Z"),"",'C3'!AE35)</f>
        <v/>
      </c>
      <c r="L302" s="188" t="str">
        <f>IF(ISBLANK('C3'!AF35),"",'C3'!AF35)</f>
        <v/>
      </c>
      <c r="M302" s="78" t="str">
        <f t="shared" si="6"/>
        <v>OK</v>
      </c>
      <c r="N302" s="79"/>
    </row>
    <row r="303" spans="1:14" hidden="1">
      <c r="A303" s="80" t="s">
        <v>2588</v>
      </c>
      <c r="B303" s="186" t="s">
        <v>997</v>
      </c>
      <c r="C303" s="187" t="s">
        <v>430</v>
      </c>
      <c r="D303" s="189" t="s">
        <v>998</v>
      </c>
      <c r="E303" s="187" t="s">
        <v>483</v>
      </c>
      <c r="F303" s="187" t="s">
        <v>429</v>
      </c>
      <c r="G303" s="189" t="s">
        <v>923</v>
      </c>
      <c r="H303" s="188" t="str">
        <f>IF(AND(ISBLANK('C7'!AK36),$I$303&lt;&gt;"Z"),"",'C7'!AK36)</f>
        <v/>
      </c>
      <c r="I303" s="188" t="str">
        <f>IF(ISBLANK('C7'!AL36),"",'C7'!AL36)</f>
        <v/>
      </c>
      <c r="J303" s="81" t="s">
        <v>483</v>
      </c>
      <c r="K303" s="188" t="str">
        <f>IF(AND(ISBLANK('C3'!AE36),$L$303&lt;&gt;"Z"),"",'C3'!AE36)</f>
        <v/>
      </c>
      <c r="L303" s="188" t="str">
        <f>IF(ISBLANK('C3'!AF36),"",'C3'!AF36)</f>
        <v/>
      </c>
      <c r="M303" s="78" t="str">
        <f t="shared" si="6"/>
        <v>OK</v>
      </c>
      <c r="N303" s="79"/>
    </row>
    <row r="304" spans="1:14" hidden="1">
      <c r="A304" s="80" t="s">
        <v>2588</v>
      </c>
      <c r="B304" s="186" t="s">
        <v>999</v>
      </c>
      <c r="C304" s="187" t="s">
        <v>430</v>
      </c>
      <c r="D304" s="189" t="s">
        <v>1000</v>
      </c>
      <c r="E304" s="187" t="s">
        <v>483</v>
      </c>
      <c r="F304" s="187" t="s">
        <v>429</v>
      </c>
      <c r="G304" s="189" t="s">
        <v>510</v>
      </c>
      <c r="H304" s="188" t="str">
        <f>IF(AND(ISBLANK('C7'!AK37),$I$304&lt;&gt;"Z"),"",'C7'!AK37)</f>
        <v/>
      </c>
      <c r="I304" s="188" t="str">
        <f>IF(ISBLANK('C7'!AL37),"",'C7'!AL37)</f>
        <v/>
      </c>
      <c r="J304" s="81" t="s">
        <v>483</v>
      </c>
      <c r="K304" s="188" t="str">
        <f>IF(AND(ISBLANK('C3'!AE37),$L$304&lt;&gt;"Z"),"",'C3'!AE37)</f>
        <v/>
      </c>
      <c r="L304" s="188" t="str">
        <f>IF(ISBLANK('C3'!AF37),"",'C3'!AF37)</f>
        <v/>
      </c>
      <c r="M304" s="78" t="str">
        <f t="shared" si="6"/>
        <v>OK</v>
      </c>
      <c r="N304" s="79"/>
    </row>
    <row r="305" spans="1:14" hidden="1">
      <c r="A305" s="80" t="s">
        <v>2588</v>
      </c>
      <c r="B305" s="186" t="s">
        <v>1001</v>
      </c>
      <c r="C305" s="187" t="s">
        <v>430</v>
      </c>
      <c r="D305" s="189" t="s">
        <v>1002</v>
      </c>
      <c r="E305" s="187" t="s">
        <v>483</v>
      </c>
      <c r="F305" s="187" t="s">
        <v>429</v>
      </c>
      <c r="G305" s="189" t="s">
        <v>927</v>
      </c>
      <c r="H305" s="188" t="str">
        <f>IF(AND(ISBLANK('C7'!AK38),$I$305&lt;&gt;"Z"),"",'C7'!AK38)</f>
        <v/>
      </c>
      <c r="I305" s="188" t="str">
        <f>IF(ISBLANK('C7'!AL38),"",'C7'!AL38)</f>
        <v/>
      </c>
      <c r="J305" s="81" t="s">
        <v>483</v>
      </c>
      <c r="K305" s="188" t="str">
        <f>IF(AND(ISBLANK('C3'!AE38),$L$305&lt;&gt;"Z"),"",'C3'!AE38)</f>
        <v/>
      </c>
      <c r="L305" s="188" t="str">
        <f>IF(ISBLANK('C3'!AF38),"",'C3'!AF38)</f>
        <v/>
      </c>
      <c r="M305" s="78" t="str">
        <f t="shared" si="6"/>
        <v>OK</v>
      </c>
      <c r="N305" s="79"/>
    </row>
    <row r="306" spans="1:14" hidden="1">
      <c r="A306" s="80" t="s">
        <v>2588</v>
      </c>
      <c r="B306" s="186" t="s">
        <v>1003</v>
      </c>
      <c r="C306" s="187" t="s">
        <v>430</v>
      </c>
      <c r="D306" s="189" t="s">
        <v>1004</v>
      </c>
      <c r="E306" s="187" t="s">
        <v>483</v>
      </c>
      <c r="F306" s="187" t="s">
        <v>429</v>
      </c>
      <c r="G306" s="189" t="s">
        <v>930</v>
      </c>
      <c r="H306" s="188" t="str">
        <f>IF(AND(ISBLANK('C7'!AK39),$I$306&lt;&gt;"Z"),"",'C7'!AK39)</f>
        <v/>
      </c>
      <c r="I306" s="188" t="str">
        <f>IF(ISBLANK('C7'!AL39),"",'C7'!AL39)</f>
        <v/>
      </c>
      <c r="J306" s="81" t="s">
        <v>483</v>
      </c>
      <c r="K306" s="188" t="str">
        <f>IF(AND(ISBLANK('C3'!AE39),$L$306&lt;&gt;"Z"),"",'C3'!AE39)</f>
        <v/>
      </c>
      <c r="L306" s="188" t="str">
        <f>IF(ISBLANK('C3'!AF39),"",'C3'!AF39)</f>
        <v/>
      </c>
      <c r="M306" s="78" t="str">
        <f t="shared" si="6"/>
        <v>OK</v>
      </c>
      <c r="N306" s="79"/>
    </row>
    <row r="307" spans="1:14" hidden="1">
      <c r="A307" s="80" t="s">
        <v>2588</v>
      </c>
      <c r="B307" s="186" t="s">
        <v>1005</v>
      </c>
      <c r="C307" s="187" t="s">
        <v>430</v>
      </c>
      <c r="D307" s="189" t="s">
        <v>1006</v>
      </c>
      <c r="E307" s="187" t="s">
        <v>483</v>
      </c>
      <c r="F307" s="187" t="s">
        <v>429</v>
      </c>
      <c r="G307" s="189" t="s">
        <v>933</v>
      </c>
      <c r="H307" s="188" t="str">
        <f>IF(AND(ISBLANK('C7'!AK40),$I$307&lt;&gt;"Z"),"",'C7'!AK40)</f>
        <v/>
      </c>
      <c r="I307" s="188" t="str">
        <f>IF(ISBLANK('C7'!AL40),"",'C7'!AL40)</f>
        <v/>
      </c>
      <c r="J307" s="81" t="s">
        <v>483</v>
      </c>
      <c r="K307" s="188" t="str">
        <f>IF(AND(ISBLANK('C3'!AE40),$L$307&lt;&gt;"Z"),"",'C3'!AE40)</f>
        <v/>
      </c>
      <c r="L307" s="188" t="str">
        <f>IF(ISBLANK('C3'!AF40),"",'C3'!AF40)</f>
        <v/>
      </c>
      <c r="M307" s="78" t="str">
        <f t="shared" si="6"/>
        <v>OK</v>
      </c>
      <c r="N307" s="79"/>
    </row>
    <row r="308" spans="1:14" hidden="1">
      <c r="A308" s="80" t="s">
        <v>2588</v>
      </c>
      <c r="B308" s="186" t="s">
        <v>1007</v>
      </c>
      <c r="C308" s="187" t="s">
        <v>430</v>
      </c>
      <c r="D308" s="189" t="s">
        <v>1008</v>
      </c>
      <c r="E308" s="187" t="s">
        <v>483</v>
      </c>
      <c r="F308" s="187" t="s">
        <v>429</v>
      </c>
      <c r="G308" s="189" t="s">
        <v>936</v>
      </c>
      <c r="H308" s="188" t="str">
        <f>IF(AND(ISBLANK('C7'!AK41),$I$308&lt;&gt;"Z"),"",'C7'!AK41)</f>
        <v/>
      </c>
      <c r="I308" s="188" t="str">
        <f>IF(ISBLANK('C7'!AL41),"",'C7'!AL41)</f>
        <v/>
      </c>
      <c r="J308" s="81" t="s">
        <v>483</v>
      </c>
      <c r="K308" s="188" t="str">
        <f>IF(AND(ISBLANK('C3'!AE41),$L$308&lt;&gt;"Z"),"",'C3'!AE41)</f>
        <v/>
      </c>
      <c r="L308" s="188" t="str">
        <f>IF(ISBLANK('C3'!AF41),"",'C3'!AF41)</f>
        <v/>
      </c>
      <c r="M308" s="78" t="str">
        <f t="shared" si="6"/>
        <v>OK</v>
      </c>
      <c r="N308" s="79"/>
    </row>
    <row r="309" spans="1:14" hidden="1">
      <c r="A309" s="80" t="s">
        <v>2588</v>
      </c>
      <c r="B309" s="186" t="s">
        <v>1009</v>
      </c>
      <c r="C309" s="187" t="s">
        <v>430</v>
      </c>
      <c r="D309" s="189" t="s">
        <v>1010</v>
      </c>
      <c r="E309" s="187" t="s">
        <v>483</v>
      </c>
      <c r="F309" s="187" t="s">
        <v>429</v>
      </c>
      <c r="G309" s="189" t="s">
        <v>939</v>
      </c>
      <c r="H309" s="188" t="str">
        <f>IF(AND(ISBLANK('C7'!AK42),$I$309&lt;&gt;"Z"),"",'C7'!AK42)</f>
        <v/>
      </c>
      <c r="I309" s="188" t="str">
        <f>IF(ISBLANK('C7'!AL42),"",'C7'!AL42)</f>
        <v/>
      </c>
      <c r="J309" s="81" t="s">
        <v>483</v>
      </c>
      <c r="K309" s="188" t="str">
        <f>IF(AND(ISBLANK('C3'!AE42),$L$309&lt;&gt;"Z"),"",'C3'!AE42)</f>
        <v/>
      </c>
      <c r="L309" s="188" t="str">
        <f>IF(ISBLANK('C3'!AF42),"",'C3'!AF42)</f>
        <v/>
      </c>
      <c r="M309" s="78" t="str">
        <f t="shared" si="6"/>
        <v>OK</v>
      </c>
      <c r="N309" s="79"/>
    </row>
    <row r="310" spans="1:14" hidden="1">
      <c r="A310" s="80" t="s">
        <v>2588</v>
      </c>
      <c r="B310" s="186" t="s">
        <v>1011</v>
      </c>
      <c r="C310" s="187" t="s">
        <v>430</v>
      </c>
      <c r="D310" s="189" t="s">
        <v>1012</v>
      </c>
      <c r="E310" s="187" t="s">
        <v>483</v>
      </c>
      <c r="F310" s="187" t="s">
        <v>429</v>
      </c>
      <c r="G310" s="189" t="s">
        <v>942</v>
      </c>
      <c r="H310" s="188" t="str">
        <f>IF(AND(ISBLANK('C7'!AK43),$I$310&lt;&gt;"Z"),"",'C7'!AK43)</f>
        <v/>
      </c>
      <c r="I310" s="188" t="str">
        <f>IF(ISBLANK('C7'!AL43),"",'C7'!AL43)</f>
        <v/>
      </c>
      <c r="J310" s="81" t="s">
        <v>483</v>
      </c>
      <c r="K310" s="188" t="str">
        <f>IF(AND(ISBLANK('C3'!AE43),$L$310&lt;&gt;"Z"),"",'C3'!AE43)</f>
        <v/>
      </c>
      <c r="L310" s="188" t="str">
        <f>IF(ISBLANK('C3'!AF43),"",'C3'!AF43)</f>
        <v/>
      </c>
      <c r="M310" s="78" t="str">
        <f t="shared" si="6"/>
        <v>OK</v>
      </c>
      <c r="N310" s="79"/>
    </row>
    <row r="311" spans="1:14" hidden="1">
      <c r="A311" s="80" t="s">
        <v>2588</v>
      </c>
      <c r="B311" s="186" t="s">
        <v>1013</v>
      </c>
      <c r="C311" s="187" t="s">
        <v>430</v>
      </c>
      <c r="D311" s="189" t="s">
        <v>1014</v>
      </c>
      <c r="E311" s="187" t="s">
        <v>483</v>
      </c>
      <c r="F311" s="187" t="s">
        <v>429</v>
      </c>
      <c r="G311" s="189" t="s">
        <v>945</v>
      </c>
      <c r="H311" s="188" t="str">
        <f>IF(AND(ISBLANK('C7'!AK44),$I$311&lt;&gt;"Z"),"",'C7'!AK44)</f>
        <v/>
      </c>
      <c r="I311" s="188" t="str">
        <f>IF(ISBLANK('C7'!AL44),"",'C7'!AL44)</f>
        <v/>
      </c>
      <c r="J311" s="81" t="s">
        <v>483</v>
      </c>
      <c r="K311" s="188" t="str">
        <f>IF(AND(ISBLANK('C3'!AE44),$L$311&lt;&gt;"Z"),"",'C3'!AE44)</f>
        <v/>
      </c>
      <c r="L311" s="188" t="str">
        <f>IF(ISBLANK('C3'!AF44),"",'C3'!AF44)</f>
        <v/>
      </c>
      <c r="M311" s="78" t="str">
        <f t="shared" si="6"/>
        <v>OK</v>
      </c>
      <c r="N311" s="79"/>
    </row>
    <row r="312" spans="1:14" hidden="1">
      <c r="A312" s="80" t="s">
        <v>2588</v>
      </c>
      <c r="B312" s="186" t="s">
        <v>1015</v>
      </c>
      <c r="C312" s="187" t="s">
        <v>430</v>
      </c>
      <c r="D312" s="189" t="s">
        <v>1016</v>
      </c>
      <c r="E312" s="187" t="s">
        <v>483</v>
      </c>
      <c r="F312" s="187" t="s">
        <v>429</v>
      </c>
      <c r="G312" s="189" t="s">
        <v>948</v>
      </c>
      <c r="H312" s="188" t="str">
        <f>IF(AND(ISBLANK('C7'!AK45),$I$312&lt;&gt;"Z"),"",'C7'!AK45)</f>
        <v/>
      </c>
      <c r="I312" s="188" t="str">
        <f>IF(ISBLANK('C7'!AL45),"",'C7'!AL45)</f>
        <v/>
      </c>
      <c r="J312" s="81" t="s">
        <v>483</v>
      </c>
      <c r="K312" s="188" t="str">
        <f>IF(AND(ISBLANK('C3'!AE45),$L$312&lt;&gt;"Z"),"",'C3'!AE45)</f>
        <v/>
      </c>
      <c r="L312" s="188" t="str">
        <f>IF(ISBLANK('C3'!AF45),"",'C3'!AF45)</f>
        <v/>
      </c>
      <c r="M312" s="78" t="str">
        <f t="shared" si="6"/>
        <v>OK</v>
      </c>
      <c r="N312" s="79"/>
    </row>
    <row r="313" spans="1:14" hidden="1">
      <c r="A313" s="80" t="s">
        <v>2588</v>
      </c>
      <c r="B313" s="186" t="s">
        <v>1017</v>
      </c>
      <c r="C313" s="187" t="s">
        <v>430</v>
      </c>
      <c r="D313" s="189" t="s">
        <v>1018</v>
      </c>
      <c r="E313" s="187" t="s">
        <v>483</v>
      </c>
      <c r="F313" s="187" t="s">
        <v>429</v>
      </c>
      <c r="G313" s="189" t="s">
        <v>951</v>
      </c>
      <c r="H313" s="188" t="str">
        <f>IF(AND(ISBLANK('C7'!AK46),$I$313&lt;&gt;"Z"),"",'C7'!AK46)</f>
        <v/>
      </c>
      <c r="I313" s="188" t="str">
        <f>IF(ISBLANK('C7'!AL46),"",'C7'!AL46)</f>
        <v/>
      </c>
      <c r="J313" s="81" t="s">
        <v>483</v>
      </c>
      <c r="K313" s="188" t="str">
        <f>IF(AND(ISBLANK('C3'!AE46),$L$313&lt;&gt;"Z"),"",'C3'!AE46)</f>
        <v/>
      </c>
      <c r="L313" s="188" t="str">
        <f>IF(ISBLANK('C3'!AF46),"",'C3'!AF46)</f>
        <v/>
      </c>
      <c r="M313" s="78" t="str">
        <f t="shared" si="6"/>
        <v>OK</v>
      </c>
      <c r="N313" s="79"/>
    </row>
    <row r="314" spans="1:14" hidden="1">
      <c r="A314" s="80" t="s">
        <v>2588</v>
      </c>
      <c r="B314" s="186" t="s">
        <v>1019</v>
      </c>
      <c r="C314" s="187" t="s">
        <v>430</v>
      </c>
      <c r="D314" s="189" t="s">
        <v>1020</v>
      </c>
      <c r="E314" s="187" t="s">
        <v>483</v>
      </c>
      <c r="F314" s="187" t="s">
        <v>429</v>
      </c>
      <c r="G314" s="189" t="s">
        <v>954</v>
      </c>
      <c r="H314" s="188" t="str">
        <f>IF(AND(ISBLANK('C7'!AK47),$I$314&lt;&gt;"Z"),"",'C7'!AK47)</f>
        <v/>
      </c>
      <c r="I314" s="188" t="str">
        <f>IF(ISBLANK('C7'!AL47),"",'C7'!AL47)</f>
        <v/>
      </c>
      <c r="J314" s="81" t="s">
        <v>483</v>
      </c>
      <c r="K314" s="188" t="str">
        <f>IF(AND(ISBLANK('C3'!AE47),$L$314&lt;&gt;"Z"),"",'C3'!AE47)</f>
        <v/>
      </c>
      <c r="L314" s="188" t="str">
        <f>IF(ISBLANK('C3'!AF47),"",'C3'!AF47)</f>
        <v/>
      </c>
      <c r="M314" s="78" t="str">
        <f t="shared" si="6"/>
        <v>OK</v>
      </c>
      <c r="N314" s="79"/>
    </row>
    <row r="315" spans="1:14" hidden="1">
      <c r="A315" s="80" t="s">
        <v>2588</v>
      </c>
      <c r="B315" s="186" t="s">
        <v>1021</v>
      </c>
      <c r="C315" s="187" t="s">
        <v>430</v>
      </c>
      <c r="D315" s="189" t="s">
        <v>1022</v>
      </c>
      <c r="E315" s="187" t="s">
        <v>483</v>
      </c>
      <c r="F315" s="187" t="s">
        <v>429</v>
      </c>
      <c r="G315" s="189" t="s">
        <v>957</v>
      </c>
      <c r="H315" s="188" t="str">
        <f>IF(AND(ISBLANK('C7'!AK48),$I$315&lt;&gt;"Z"),"",'C7'!AK48)</f>
        <v/>
      </c>
      <c r="I315" s="188" t="str">
        <f>IF(ISBLANK('C7'!AL48),"",'C7'!AL48)</f>
        <v/>
      </c>
      <c r="J315" s="81" t="s">
        <v>483</v>
      </c>
      <c r="K315" s="188" t="str">
        <f>IF(AND(ISBLANK('C3'!AE48),$L$315&lt;&gt;"Z"),"",'C3'!AE48)</f>
        <v/>
      </c>
      <c r="L315" s="188" t="str">
        <f>IF(ISBLANK('C3'!AF48),"",'C3'!AF48)</f>
        <v/>
      </c>
      <c r="M315" s="78" t="str">
        <f t="shared" si="6"/>
        <v>OK</v>
      </c>
      <c r="N315" s="79"/>
    </row>
    <row r="316" spans="1:14" hidden="1">
      <c r="A316" s="80" t="s">
        <v>2588</v>
      </c>
      <c r="B316" s="186" t="s">
        <v>1023</v>
      </c>
      <c r="C316" s="187" t="s">
        <v>430</v>
      </c>
      <c r="D316" s="189" t="s">
        <v>1024</v>
      </c>
      <c r="E316" s="187" t="s">
        <v>483</v>
      </c>
      <c r="F316" s="187" t="s">
        <v>429</v>
      </c>
      <c r="G316" s="189" t="s">
        <v>499</v>
      </c>
      <c r="H316" s="188" t="str">
        <f>IF(AND(ISBLANK('C7'!AK49),$I$316&lt;&gt;"Z"),"",'C7'!AK49)</f>
        <v/>
      </c>
      <c r="I316" s="188" t="str">
        <f>IF(ISBLANK('C7'!AL49),"",'C7'!AL49)</f>
        <v/>
      </c>
      <c r="J316" s="81" t="s">
        <v>483</v>
      </c>
      <c r="K316" s="188" t="str">
        <f>IF(AND(ISBLANK('C3'!AE49),$L$316&lt;&gt;"Z"),"",'C3'!AE49)</f>
        <v/>
      </c>
      <c r="L316" s="188" t="str">
        <f>IF(ISBLANK('C3'!AF49),"",'C3'!AF49)</f>
        <v/>
      </c>
      <c r="M316" s="78" t="str">
        <f t="shared" si="6"/>
        <v>OK</v>
      </c>
      <c r="N316" s="79"/>
    </row>
    <row r="317" spans="1:14" hidden="1">
      <c r="A317" s="80" t="s">
        <v>2588</v>
      </c>
      <c r="B317" s="186" t="s">
        <v>1025</v>
      </c>
      <c r="C317" s="187" t="s">
        <v>431</v>
      </c>
      <c r="D317" s="189" t="s">
        <v>182</v>
      </c>
      <c r="E317" s="187" t="s">
        <v>483</v>
      </c>
      <c r="F317" s="187" t="s">
        <v>431</v>
      </c>
      <c r="G317" s="189" t="s">
        <v>490</v>
      </c>
      <c r="H317" s="188" t="str">
        <f>IF(AND(ISBLANK('C8'!Y22),$I$317&lt;&gt;"Z"),"",'C8'!Y22)</f>
        <v/>
      </c>
      <c r="I317" s="188" t="str">
        <f>IF(ISBLANK('C8'!Z22),"",'C8'!Z22)</f>
        <v/>
      </c>
      <c r="J317" s="81" t="s">
        <v>483</v>
      </c>
      <c r="K317" s="188" t="str">
        <f>IF(AND(ISBLANK('C8'!V22),$L$317&lt;&gt;"Z"),"",'C8'!V22)</f>
        <v/>
      </c>
      <c r="L317" s="188" t="str">
        <f>IF(ISBLANK('C8'!W22),"",'C8'!W22)</f>
        <v/>
      </c>
      <c r="M317" s="78" t="str">
        <f t="shared" si="6"/>
        <v>OK</v>
      </c>
      <c r="N317" s="79"/>
    </row>
    <row r="318" spans="1:14" hidden="1">
      <c r="A318" s="80" t="s">
        <v>2589</v>
      </c>
      <c r="B318" s="186" t="s">
        <v>2300</v>
      </c>
      <c r="C318" s="187" t="s">
        <v>431</v>
      </c>
      <c r="D318" s="189" t="s">
        <v>522</v>
      </c>
      <c r="E318" s="187" t="s">
        <v>483</v>
      </c>
      <c r="F318" s="187" t="s">
        <v>431</v>
      </c>
      <c r="G318" s="189" t="s">
        <v>484</v>
      </c>
      <c r="H318" s="188" t="str">
        <f>IF(AND(ISBLANK('C8'!Y14),$I$318&lt;&gt;"Z"),"",'C8'!Y14)</f>
        <v/>
      </c>
      <c r="I318" s="188" t="str">
        <f>IF(ISBLANK('C8'!Z14),"",'C8'!Z14)</f>
        <v/>
      </c>
      <c r="J318" s="81" t="s">
        <v>483</v>
      </c>
      <c r="K318" s="188" t="str">
        <f>IF(AND(ISBLANK('C8'!V14),$L$318&lt;&gt;"Z"),"",'C8'!V14)</f>
        <v/>
      </c>
      <c r="L318" s="188" t="str">
        <f>IF(ISBLANK('C8'!W14),"",'C8'!W14)</f>
        <v/>
      </c>
      <c r="M318" s="78" t="str">
        <f t="shared" si="6"/>
        <v>OK</v>
      </c>
      <c r="N318" s="79"/>
    </row>
    <row r="319" spans="1:14" hidden="1">
      <c r="A319" s="80" t="s">
        <v>2589</v>
      </c>
      <c r="B319" s="186" t="s">
        <v>2301</v>
      </c>
      <c r="C319" s="187" t="s">
        <v>431</v>
      </c>
      <c r="D319" s="189" t="s">
        <v>448</v>
      </c>
      <c r="E319" s="187" t="s">
        <v>483</v>
      </c>
      <c r="F319" s="187" t="s">
        <v>431</v>
      </c>
      <c r="G319" s="189" t="s">
        <v>560</v>
      </c>
      <c r="H319" s="188" t="str">
        <f>IF(AND(ISBLANK('C8'!Y15),$I$319&lt;&gt;"Z"),"",'C8'!Y15)</f>
        <v/>
      </c>
      <c r="I319" s="188" t="str">
        <f>IF(ISBLANK('C8'!Z15),"",'C8'!Z15)</f>
        <v/>
      </c>
      <c r="J319" s="81" t="s">
        <v>483</v>
      </c>
      <c r="K319" s="188" t="str">
        <f>IF(AND(ISBLANK('C8'!V15),$L$319&lt;&gt;"Z"),"",'C8'!V15)</f>
        <v/>
      </c>
      <c r="L319" s="188" t="str">
        <f>IF(ISBLANK('C8'!W15),"",'C8'!W15)</f>
        <v/>
      </c>
      <c r="M319" s="78" t="str">
        <f t="shared" si="6"/>
        <v>OK</v>
      </c>
      <c r="N319" s="79"/>
    </row>
    <row r="320" spans="1:14" hidden="1">
      <c r="A320" s="80" t="s">
        <v>2589</v>
      </c>
      <c r="B320" s="186" t="s">
        <v>2302</v>
      </c>
      <c r="C320" s="187" t="s">
        <v>431</v>
      </c>
      <c r="D320" s="189" t="s">
        <v>176</v>
      </c>
      <c r="E320" s="187" t="s">
        <v>483</v>
      </c>
      <c r="F320" s="187" t="s">
        <v>431</v>
      </c>
      <c r="G320" s="189" t="s">
        <v>562</v>
      </c>
      <c r="H320" s="188" t="str">
        <f>IF(AND(ISBLANK('C8'!Y16),$I$320&lt;&gt;"Z"),"",'C8'!Y16)</f>
        <v/>
      </c>
      <c r="I320" s="188" t="str">
        <f>IF(ISBLANK('C8'!Z16),"",'C8'!Z16)</f>
        <v/>
      </c>
      <c r="J320" s="81" t="s">
        <v>483</v>
      </c>
      <c r="K320" s="188" t="str">
        <f>IF(AND(ISBLANK('C8'!V16),$L$320&lt;&gt;"Z"),"",'C8'!V16)</f>
        <v/>
      </c>
      <c r="L320" s="188" t="str">
        <f>IF(ISBLANK('C8'!W16),"",'C8'!W16)</f>
        <v/>
      </c>
      <c r="M320" s="78" t="str">
        <f t="shared" si="6"/>
        <v>OK</v>
      </c>
      <c r="N320" s="79"/>
    </row>
    <row r="321" spans="1:14" hidden="1">
      <c r="A321" s="80" t="s">
        <v>2589</v>
      </c>
      <c r="B321" s="186" t="s">
        <v>2303</v>
      </c>
      <c r="C321" s="187" t="s">
        <v>431</v>
      </c>
      <c r="D321" s="189" t="s">
        <v>177</v>
      </c>
      <c r="E321" s="187" t="s">
        <v>483</v>
      </c>
      <c r="F321" s="187" t="s">
        <v>431</v>
      </c>
      <c r="G321" s="189" t="s">
        <v>580</v>
      </c>
      <c r="H321" s="188" t="str">
        <f>IF(AND(ISBLANK('C8'!Y17),$I$321&lt;&gt;"Z"),"",'C8'!Y17)</f>
        <v/>
      </c>
      <c r="I321" s="188" t="str">
        <f>IF(ISBLANK('C8'!Z17),"",'C8'!Z17)</f>
        <v/>
      </c>
      <c r="J321" s="81" t="s">
        <v>483</v>
      </c>
      <c r="K321" s="188" t="str">
        <f>IF(AND(ISBLANK('C8'!V17),$L$321&lt;&gt;"Z"),"",'C8'!V17)</f>
        <v/>
      </c>
      <c r="L321" s="188" t="str">
        <f>IF(ISBLANK('C8'!W17),"",'C8'!W17)</f>
        <v/>
      </c>
      <c r="M321" s="78" t="str">
        <f t="shared" si="6"/>
        <v>OK</v>
      </c>
      <c r="N321" s="79"/>
    </row>
    <row r="322" spans="1:14" hidden="1">
      <c r="A322" s="80" t="s">
        <v>2589</v>
      </c>
      <c r="B322" s="186" t="s">
        <v>2304</v>
      </c>
      <c r="C322" s="187" t="s">
        <v>431</v>
      </c>
      <c r="D322" s="189" t="s">
        <v>178</v>
      </c>
      <c r="E322" s="187" t="s">
        <v>483</v>
      </c>
      <c r="F322" s="187" t="s">
        <v>431</v>
      </c>
      <c r="G322" s="189" t="s">
        <v>582</v>
      </c>
      <c r="H322" s="188" t="str">
        <f>IF(AND(ISBLANK('C8'!Y18),$I$322&lt;&gt;"Z"),"",'C8'!Y18)</f>
        <v/>
      </c>
      <c r="I322" s="188" t="str">
        <f>IF(ISBLANK('C8'!Z18),"",'C8'!Z18)</f>
        <v/>
      </c>
      <c r="J322" s="81" t="s">
        <v>483</v>
      </c>
      <c r="K322" s="188" t="str">
        <f>IF(AND(ISBLANK('C8'!V18),$L$322&lt;&gt;"Z"),"",'C8'!V18)</f>
        <v/>
      </c>
      <c r="L322" s="188" t="str">
        <f>IF(ISBLANK('C8'!W18),"",'C8'!W18)</f>
        <v/>
      </c>
      <c r="M322" s="78" t="str">
        <f t="shared" si="6"/>
        <v>OK</v>
      </c>
      <c r="N322" s="79"/>
    </row>
    <row r="323" spans="1:14" hidden="1">
      <c r="A323" s="80" t="s">
        <v>2589</v>
      </c>
      <c r="B323" s="186" t="s">
        <v>2305</v>
      </c>
      <c r="C323" s="187" t="s">
        <v>431</v>
      </c>
      <c r="D323" s="189" t="s">
        <v>179</v>
      </c>
      <c r="E323" s="187" t="s">
        <v>483</v>
      </c>
      <c r="F323" s="187" t="s">
        <v>431</v>
      </c>
      <c r="G323" s="189" t="s">
        <v>584</v>
      </c>
      <c r="H323" s="188" t="str">
        <f>IF(AND(ISBLANK('C8'!Y19),$I$323&lt;&gt;"Z"),"",'C8'!Y19)</f>
        <v/>
      </c>
      <c r="I323" s="188" t="str">
        <f>IF(ISBLANK('C8'!Z19),"",'C8'!Z19)</f>
        <v/>
      </c>
      <c r="J323" s="81" t="s">
        <v>483</v>
      </c>
      <c r="K323" s="188" t="str">
        <f>IF(AND(ISBLANK('C8'!V19),$L$323&lt;&gt;"Z"),"",'C8'!V19)</f>
        <v/>
      </c>
      <c r="L323" s="188" t="str">
        <f>IF(ISBLANK('C8'!W19),"",'C8'!W19)</f>
        <v/>
      </c>
      <c r="M323" s="78" t="str">
        <f t="shared" si="6"/>
        <v>OK</v>
      </c>
      <c r="N323" s="79"/>
    </row>
    <row r="324" spans="1:14" hidden="1">
      <c r="A324" s="80" t="s">
        <v>2589</v>
      </c>
      <c r="B324" s="186" t="s">
        <v>2306</v>
      </c>
      <c r="C324" s="187" t="s">
        <v>431</v>
      </c>
      <c r="D324" s="189" t="s">
        <v>180</v>
      </c>
      <c r="E324" s="187" t="s">
        <v>483</v>
      </c>
      <c r="F324" s="187" t="s">
        <v>431</v>
      </c>
      <c r="G324" s="189" t="s">
        <v>512</v>
      </c>
      <c r="H324" s="188" t="str">
        <f>IF(AND(ISBLANK('C8'!Y20),$I$324&lt;&gt;"Z"),"",'C8'!Y20)</f>
        <v/>
      </c>
      <c r="I324" s="188" t="str">
        <f>IF(ISBLANK('C8'!Z20),"",'C8'!Z20)</f>
        <v/>
      </c>
      <c r="J324" s="81" t="s">
        <v>483</v>
      </c>
      <c r="K324" s="188" t="str">
        <f>IF(AND(ISBLANK('C8'!V20),$L$324&lt;&gt;"Z"),"",'C8'!V20)</f>
        <v/>
      </c>
      <c r="L324" s="188" t="str">
        <f>IF(ISBLANK('C8'!W20),"",'C8'!W20)</f>
        <v/>
      </c>
      <c r="M324" s="78" t="str">
        <f t="shared" si="6"/>
        <v>OK</v>
      </c>
      <c r="N324" s="79"/>
    </row>
    <row r="325" spans="1:14" hidden="1">
      <c r="A325" s="80" t="s">
        <v>2589</v>
      </c>
      <c r="B325" s="186" t="s">
        <v>2307</v>
      </c>
      <c r="C325" s="187" t="s">
        <v>431</v>
      </c>
      <c r="D325" s="189" t="s">
        <v>181</v>
      </c>
      <c r="E325" s="187" t="s">
        <v>483</v>
      </c>
      <c r="F325" s="187" t="s">
        <v>431</v>
      </c>
      <c r="G325" s="189" t="s">
        <v>501</v>
      </c>
      <c r="H325" s="188" t="str">
        <f>IF(AND(ISBLANK('C8'!Y21),$I$325&lt;&gt;"Z"),"",'C8'!Y21)</f>
        <v/>
      </c>
      <c r="I325" s="188" t="str">
        <f>IF(ISBLANK('C8'!Z21),"",'C8'!Z21)</f>
        <v/>
      </c>
      <c r="J325" s="81" t="s">
        <v>483</v>
      </c>
      <c r="K325" s="188" t="str">
        <f>IF(AND(ISBLANK('C8'!V21),$L$325&lt;&gt;"Z"),"",'C8'!V21)</f>
        <v/>
      </c>
      <c r="L325" s="188" t="str">
        <f>IF(ISBLANK('C8'!W21),"",'C8'!W21)</f>
        <v/>
      </c>
      <c r="M325" s="78" t="str">
        <f t="shared" si="6"/>
        <v>OK</v>
      </c>
      <c r="N325" s="79"/>
    </row>
    <row r="326" spans="1:14" hidden="1">
      <c r="A326" s="80" t="s">
        <v>2589</v>
      </c>
      <c r="B326" s="186" t="s">
        <v>1025</v>
      </c>
      <c r="C326" s="187" t="s">
        <v>431</v>
      </c>
      <c r="D326" s="189" t="s">
        <v>182</v>
      </c>
      <c r="E326" s="187" t="s">
        <v>483</v>
      </c>
      <c r="F326" s="187" t="s">
        <v>431</v>
      </c>
      <c r="G326" s="189" t="s">
        <v>490</v>
      </c>
      <c r="H326" s="188" t="str">
        <f>IF(AND(ISBLANK('C8'!Y22),$I$326&lt;&gt;"Z"),"",'C8'!Y22)</f>
        <v/>
      </c>
      <c r="I326" s="188" t="str">
        <f>IF(ISBLANK('C8'!Z22),"",'C8'!Z22)</f>
        <v/>
      </c>
      <c r="J326" s="81" t="s">
        <v>483</v>
      </c>
      <c r="K326" s="188" t="str">
        <f>IF(AND(ISBLANK('C8'!V22),$L$326&lt;&gt;"Z"),"",'C8'!V22)</f>
        <v/>
      </c>
      <c r="L326" s="188" t="str">
        <f>IF(ISBLANK('C8'!W22),"",'C8'!W22)</f>
        <v/>
      </c>
      <c r="M326" s="78" t="str">
        <f t="shared" si="6"/>
        <v>OK</v>
      </c>
      <c r="N326" s="79"/>
    </row>
    <row r="327" spans="1:14" hidden="1">
      <c r="A327" s="80" t="s">
        <v>2589</v>
      </c>
      <c r="B327" s="186" t="s">
        <v>2308</v>
      </c>
      <c r="C327" s="187" t="s">
        <v>431</v>
      </c>
      <c r="D327" s="189" t="s">
        <v>183</v>
      </c>
      <c r="E327" s="187" t="s">
        <v>483</v>
      </c>
      <c r="F327" s="187" t="s">
        <v>431</v>
      </c>
      <c r="G327" s="189" t="s">
        <v>550</v>
      </c>
      <c r="H327" s="188" t="str">
        <f>IF(AND(ISBLANK('C8'!Y23),$I$327&lt;&gt;"Z"),"",'C8'!Y23)</f>
        <v/>
      </c>
      <c r="I327" s="188" t="str">
        <f>IF(ISBLANK('C8'!Z23),"",'C8'!Z23)</f>
        <v/>
      </c>
      <c r="J327" s="81" t="s">
        <v>483</v>
      </c>
      <c r="K327" s="188" t="str">
        <f>IF(AND(ISBLANK('C8'!V23),$L$327&lt;&gt;"Z"),"",'C8'!V23)</f>
        <v/>
      </c>
      <c r="L327" s="188" t="str">
        <f>IF(ISBLANK('C8'!W23),"",'C8'!W23)</f>
        <v/>
      </c>
      <c r="M327" s="78" t="str">
        <f t="shared" si="6"/>
        <v>OK</v>
      </c>
      <c r="N327" s="79"/>
    </row>
    <row r="328" spans="1:14" hidden="1">
      <c r="A328" s="80" t="s">
        <v>2592</v>
      </c>
      <c r="B328" s="186" t="s">
        <v>1300</v>
      </c>
      <c r="C328" s="187" t="s">
        <v>171</v>
      </c>
      <c r="D328" s="189" t="s">
        <v>1301</v>
      </c>
      <c r="E328" s="187" t="s">
        <v>482</v>
      </c>
      <c r="F328" s="187" t="s">
        <v>171</v>
      </c>
      <c r="G328" s="189" t="s">
        <v>562</v>
      </c>
      <c r="H328" s="188" t="str">
        <f>IF(OR(AND('C2'!V14="",'C2'!W14=""),AND('C2'!V15="",'C2'!W15=""),AND('C2'!W14="X",'C2'!W15="X"),OR('C2'!W14="M",'C2'!W15="M")),"",SUM('C2'!V14,'C2'!V15))</f>
        <v/>
      </c>
      <c r="I328" s="188" t="str">
        <f>IF(AND(AND('C2'!W14="X",'C2'!W15="X"),SUM('C2'!V14,'C2'!V15)=0,ISNUMBER('C2'!V16)),"",IF(OR('C2'!W14="M",'C2'!W15="M"),"M",IF(AND('C2'!W14='C2'!W15,OR('C2'!W14="X",'C2'!W14="W",'C2'!W14="Z")),UPPER('C2'!W14),"")))</f>
        <v/>
      </c>
      <c r="J328" s="81" t="s">
        <v>482</v>
      </c>
      <c r="K328" s="188" t="str">
        <f>IF(AND(ISBLANK('C2'!V16),$L$328&lt;&gt;"Z"),"",'C2'!V16)</f>
        <v/>
      </c>
      <c r="L328" s="188" t="str">
        <f>IF(ISBLANK('C2'!W16),"",'C2'!W16)</f>
        <v/>
      </c>
      <c r="M328" s="78" t="str">
        <f t="shared" ref="M328:M391" si="7">IF(AND(ISNUMBER(H328),ISNUMBER(K328)),IF(OR(ROUND(H328,0)&lt;&gt;ROUND(K328,0),I328&lt;&gt;L328),"Check","OK"),IF(OR(AND(H328&lt;&gt;K328,I328&lt;&gt;"Z",L328&lt;&gt;"Z"),I328&lt;&gt;L328),"Check","OK"))</f>
        <v>OK</v>
      </c>
      <c r="N328" s="79"/>
    </row>
    <row r="329" spans="1:14" hidden="1">
      <c r="A329" s="80" t="s">
        <v>2592</v>
      </c>
      <c r="B329" s="186" t="s">
        <v>1302</v>
      </c>
      <c r="C329" s="187" t="s">
        <v>171</v>
      </c>
      <c r="D329" s="189" t="s">
        <v>1303</v>
      </c>
      <c r="E329" s="187" t="s">
        <v>482</v>
      </c>
      <c r="F329" s="187" t="s">
        <v>171</v>
      </c>
      <c r="G329" s="189" t="s">
        <v>584</v>
      </c>
      <c r="H329" s="188" t="str">
        <f>IF(OR(AND('C2'!V17="",'C2'!W17=""),AND('C2'!V18="",'C2'!W18=""),AND('C2'!W17="X",'C2'!W18="X"),OR('C2'!W17="M",'C2'!W18="M")),"",SUM('C2'!V17,'C2'!V18))</f>
        <v/>
      </c>
      <c r="I329" s="188" t="str">
        <f>IF(AND(AND('C2'!W17="X",'C2'!W18="X"),SUM('C2'!V17,'C2'!V18)=0,ISNUMBER('C2'!V19)),"",IF(OR('C2'!W17="M",'C2'!W18="M"),"M",IF(AND('C2'!W17='C2'!W18,OR('C2'!W17="X",'C2'!W17="W",'C2'!W17="Z")),UPPER('C2'!W17),"")))</f>
        <v/>
      </c>
      <c r="J329" s="81" t="s">
        <v>482</v>
      </c>
      <c r="K329" s="188" t="str">
        <f>IF(AND(ISBLANK('C2'!V19),$L$329&lt;&gt;"Z"),"",'C2'!V19)</f>
        <v/>
      </c>
      <c r="L329" s="188" t="str">
        <f>IF(ISBLANK('C2'!W19),"",'C2'!W19)</f>
        <v/>
      </c>
      <c r="M329" s="78" t="str">
        <f t="shared" si="7"/>
        <v>OK</v>
      </c>
      <c r="N329" s="79"/>
    </row>
    <row r="330" spans="1:14" hidden="1">
      <c r="A330" s="80" t="s">
        <v>2592</v>
      </c>
      <c r="B330" s="186" t="s">
        <v>1304</v>
      </c>
      <c r="C330" s="187" t="s">
        <v>171</v>
      </c>
      <c r="D330" s="189" t="s">
        <v>1305</v>
      </c>
      <c r="E330" s="187" t="s">
        <v>482</v>
      </c>
      <c r="F330" s="187" t="s">
        <v>171</v>
      </c>
      <c r="G330" s="189" t="s">
        <v>512</v>
      </c>
      <c r="H330" s="188" t="str">
        <f>IF(OR(AND('C2'!V14="",'C2'!W14=""),AND('C2'!V17="",'C2'!W17=""),AND('C2'!W14="X",'C2'!W17="X"),OR('C2'!W14="M",'C2'!W17="M")),"",SUM('C2'!V14,'C2'!V17))</f>
        <v/>
      </c>
      <c r="I330" s="188" t="str">
        <f>IF(AND(AND('C2'!W14="X",'C2'!W17="X"),SUM('C2'!V14,'C2'!V17)=0,ISNUMBER('C2'!V20)),"",IF(OR('C2'!W14="M",'C2'!W17="M"),"M",IF(AND('C2'!W14='C2'!W17,OR('C2'!W14="X",'C2'!W14="W",'C2'!W14="Z")),UPPER('C2'!W14),"")))</f>
        <v/>
      </c>
      <c r="J330" s="81" t="s">
        <v>482</v>
      </c>
      <c r="K330" s="188" t="str">
        <f>IF(AND(ISBLANK('C2'!V20),$L$330&lt;&gt;"Z"),"",'C2'!V20)</f>
        <v/>
      </c>
      <c r="L330" s="188" t="str">
        <f>IF(ISBLANK('C2'!W20),"",'C2'!W20)</f>
        <v/>
      </c>
      <c r="M330" s="78" t="str">
        <f t="shared" si="7"/>
        <v>OK</v>
      </c>
      <c r="N330" s="79"/>
    </row>
    <row r="331" spans="1:14" hidden="1">
      <c r="A331" s="80" t="s">
        <v>2592</v>
      </c>
      <c r="B331" s="186" t="s">
        <v>1306</v>
      </c>
      <c r="C331" s="187" t="s">
        <v>171</v>
      </c>
      <c r="D331" s="189" t="s">
        <v>1307</v>
      </c>
      <c r="E331" s="187" t="s">
        <v>482</v>
      </c>
      <c r="F331" s="187" t="s">
        <v>171</v>
      </c>
      <c r="G331" s="189" t="s">
        <v>501</v>
      </c>
      <c r="H331" s="188" t="str">
        <f>IF(OR(AND('C2'!V15="",'C2'!W15=""),AND('C2'!V18="",'C2'!W18=""),AND('C2'!W15="X",'C2'!W18="X"),OR('C2'!W15="M",'C2'!W18="M")),"",SUM('C2'!V15,'C2'!V18))</f>
        <v/>
      </c>
      <c r="I331" s="188" t="str">
        <f>IF(AND(AND('C2'!W15="X",'C2'!W18="X"),SUM('C2'!V15,'C2'!V18)=0,ISNUMBER('C2'!V21)),"",IF(OR('C2'!W15="M",'C2'!W18="M"),"M",IF(AND('C2'!W15='C2'!W18,OR('C2'!W15="X",'C2'!W15="W",'C2'!W15="Z")),UPPER('C2'!W15),"")))</f>
        <v/>
      </c>
      <c r="J331" s="81" t="s">
        <v>482</v>
      </c>
      <c r="K331" s="188" t="str">
        <f>IF(AND(ISBLANK('C2'!V21),$L$331&lt;&gt;"Z"),"",'C2'!V21)</f>
        <v/>
      </c>
      <c r="L331" s="188" t="str">
        <f>IF(ISBLANK('C2'!W21),"",'C2'!W21)</f>
        <v/>
      </c>
      <c r="M331" s="78" t="str">
        <f t="shared" si="7"/>
        <v>OK</v>
      </c>
      <c r="N331" s="79"/>
    </row>
    <row r="332" spans="1:14" hidden="1">
      <c r="A332" s="80" t="s">
        <v>2592</v>
      </c>
      <c r="B332" s="186" t="s">
        <v>1308</v>
      </c>
      <c r="C332" s="187" t="s">
        <v>171</v>
      </c>
      <c r="D332" s="189" t="s">
        <v>1309</v>
      </c>
      <c r="E332" s="187" t="s">
        <v>482</v>
      </c>
      <c r="F332" s="187" t="s">
        <v>171</v>
      </c>
      <c r="G332" s="189" t="s">
        <v>490</v>
      </c>
      <c r="H332" s="188" t="str">
        <f>IF(OR(AND('C2'!V16="",'C2'!W16=""),AND('C2'!V19="",'C2'!W19=""),AND('C2'!W16="X",'C2'!W19="X"),OR('C2'!W16="M",'C2'!W19="M")),"",SUM('C2'!V16,'C2'!V19))</f>
        <v/>
      </c>
      <c r="I332" s="188" t="str">
        <f>IF(AND(AND('C2'!W16="X",'C2'!W19="X"),SUM('C2'!V16,'C2'!V19)=0,ISNUMBER('C2'!V22)),"",IF(OR('C2'!W16="M",'C2'!W19="M"),"M",IF(AND('C2'!W16='C2'!W19,OR('C2'!W16="X",'C2'!W16="W",'C2'!W16="Z")),UPPER('C2'!W16),"")))</f>
        <v/>
      </c>
      <c r="J332" s="81" t="s">
        <v>482</v>
      </c>
      <c r="K332" s="188" t="str">
        <f>IF(AND(ISBLANK('C2'!V22),$L$332&lt;&gt;"Z"),"",'C2'!V22)</f>
        <v/>
      </c>
      <c r="L332" s="188" t="str">
        <f>IF(ISBLANK('C2'!W22),"",'C2'!W22)</f>
        <v/>
      </c>
      <c r="M332" s="78" t="str">
        <f t="shared" si="7"/>
        <v>OK</v>
      </c>
      <c r="N332" s="79"/>
    </row>
    <row r="333" spans="1:14" hidden="1">
      <c r="A333" s="80" t="s">
        <v>2592</v>
      </c>
      <c r="B333" s="186" t="s">
        <v>1310</v>
      </c>
      <c r="C333" s="187" t="s">
        <v>171</v>
      </c>
      <c r="D333" s="189" t="s">
        <v>1311</v>
      </c>
      <c r="E333" s="187" t="s">
        <v>482</v>
      </c>
      <c r="F333" s="187" t="s">
        <v>171</v>
      </c>
      <c r="G333" s="189" t="s">
        <v>176</v>
      </c>
      <c r="H333" s="188" t="str">
        <f>IF(OR(AND('C2'!Y14="",'C2'!Z14=""),AND('C2'!Y15="",'C2'!Z15=""),AND('C2'!Z14="X",'C2'!Z15="X"),OR('C2'!Z14="M",'C2'!Z15="M")),"",SUM('C2'!Y14,'C2'!Y15))</f>
        <v/>
      </c>
      <c r="I333" s="188" t="str">
        <f>IF(AND(AND('C2'!Z14="X",'C2'!Z15="X"),SUM('C2'!Y14,'C2'!Y15)=0,ISNUMBER('C2'!Y16)),"",IF(OR('C2'!Z14="M",'C2'!Z15="M"),"M",IF(AND('C2'!Z14='C2'!Z15,OR('C2'!Z14="X",'C2'!Z14="W",'C2'!Z14="Z")),UPPER('C2'!Z14),"")))</f>
        <v/>
      </c>
      <c r="J333" s="81" t="s">
        <v>482</v>
      </c>
      <c r="K333" s="188" t="str">
        <f>IF(AND(ISBLANK('C2'!Y16),$L$333&lt;&gt;"Z"),"",'C2'!Y16)</f>
        <v/>
      </c>
      <c r="L333" s="188" t="str">
        <f>IF(ISBLANK('C2'!Z16),"",'C2'!Z16)</f>
        <v/>
      </c>
      <c r="M333" s="78" t="str">
        <f t="shared" si="7"/>
        <v>OK</v>
      </c>
      <c r="N333" s="79"/>
    </row>
    <row r="334" spans="1:14" hidden="1">
      <c r="A334" s="80" t="s">
        <v>2592</v>
      </c>
      <c r="B334" s="186" t="s">
        <v>1312</v>
      </c>
      <c r="C334" s="187" t="s">
        <v>171</v>
      </c>
      <c r="D334" s="189" t="s">
        <v>1313</v>
      </c>
      <c r="E334" s="187" t="s">
        <v>482</v>
      </c>
      <c r="F334" s="187" t="s">
        <v>171</v>
      </c>
      <c r="G334" s="189" t="s">
        <v>179</v>
      </c>
      <c r="H334" s="188" t="str">
        <f>IF(OR(AND('C2'!Y17="",'C2'!Z17=""),AND('C2'!Y18="",'C2'!Z18=""),AND('C2'!Z17="X",'C2'!Z18="X"),OR('C2'!Z17="M",'C2'!Z18="M")),"",SUM('C2'!Y17,'C2'!Y18))</f>
        <v/>
      </c>
      <c r="I334" s="188" t="str">
        <f>IF(AND(AND('C2'!Z17="X",'C2'!Z18="X"),SUM('C2'!Y17,'C2'!Y18)=0,ISNUMBER('C2'!Y19)),"",IF(OR('C2'!Z17="M",'C2'!Z18="M"),"M",IF(AND('C2'!Z17='C2'!Z18,OR('C2'!Z17="X",'C2'!Z17="W",'C2'!Z17="Z")),UPPER('C2'!Z17),"")))</f>
        <v/>
      </c>
      <c r="J334" s="81" t="s">
        <v>482</v>
      </c>
      <c r="K334" s="188" t="str">
        <f>IF(AND(ISBLANK('C2'!Y19),$L$334&lt;&gt;"Z"),"",'C2'!Y19)</f>
        <v/>
      </c>
      <c r="L334" s="188" t="str">
        <f>IF(ISBLANK('C2'!Z19),"",'C2'!Z19)</f>
        <v/>
      </c>
      <c r="M334" s="78" t="str">
        <f t="shared" si="7"/>
        <v>OK</v>
      </c>
      <c r="N334" s="79"/>
    </row>
    <row r="335" spans="1:14" hidden="1">
      <c r="A335" s="80" t="s">
        <v>2592</v>
      </c>
      <c r="B335" s="186" t="s">
        <v>1314</v>
      </c>
      <c r="C335" s="187" t="s">
        <v>171</v>
      </c>
      <c r="D335" s="189" t="s">
        <v>1315</v>
      </c>
      <c r="E335" s="187" t="s">
        <v>482</v>
      </c>
      <c r="F335" s="187" t="s">
        <v>171</v>
      </c>
      <c r="G335" s="189" t="s">
        <v>180</v>
      </c>
      <c r="H335" s="188" t="str">
        <f>IF(OR(AND('C2'!Y14="",'C2'!Z14=""),AND('C2'!Y17="",'C2'!Z17=""),AND('C2'!Z14="X",'C2'!Z17="X"),OR('C2'!Z14="M",'C2'!Z17="M")),"",SUM('C2'!Y14,'C2'!Y17))</f>
        <v/>
      </c>
      <c r="I335" s="188" t="str">
        <f>IF(AND(AND('C2'!Z14="X",'C2'!Z17="X"),SUM('C2'!Y14,'C2'!Y17)=0,ISNUMBER('C2'!Y20)),"",IF(OR('C2'!Z14="M",'C2'!Z17="M"),"M",IF(AND('C2'!Z14='C2'!Z17,OR('C2'!Z14="X",'C2'!Z14="W",'C2'!Z14="Z")),UPPER('C2'!Z14),"")))</f>
        <v/>
      </c>
      <c r="J335" s="81" t="s">
        <v>482</v>
      </c>
      <c r="K335" s="188" t="str">
        <f>IF(AND(ISBLANK('C2'!Y20),$L$335&lt;&gt;"Z"),"",'C2'!Y20)</f>
        <v/>
      </c>
      <c r="L335" s="188" t="str">
        <f>IF(ISBLANK('C2'!Z20),"",'C2'!Z20)</f>
        <v/>
      </c>
      <c r="M335" s="78" t="str">
        <f t="shared" si="7"/>
        <v>OK</v>
      </c>
      <c r="N335" s="79"/>
    </row>
    <row r="336" spans="1:14" hidden="1">
      <c r="A336" s="80" t="s">
        <v>2592</v>
      </c>
      <c r="B336" s="186" t="s">
        <v>1316</v>
      </c>
      <c r="C336" s="187" t="s">
        <v>171</v>
      </c>
      <c r="D336" s="189" t="s">
        <v>1317</v>
      </c>
      <c r="E336" s="187" t="s">
        <v>482</v>
      </c>
      <c r="F336" s="187" t="s">
        <v>171</v>
      </c>
      <c r="G336" s="189" t="s">
        <v>181</v>
      </c>
      <c r="H336" s="188" t="str">
        <f>IF(OR(AND('C2'!Y15="",'C2'!Z15=""),AND('C2'!Y18="",'C2'!Z18=""),AND('C2'!Z15="X",'C2'!Z18="X"),OR('C2'!Z15="M",'C2'!Z18="M")),"",SUM('C2'!Y15,'C2'!Y18))</f>
        <v/>
      </c>
      <c r="I336" s="188" t="str">
        <f>IF(AND(AND('C2'!Z15="X",'C2'!Z18="X"),SUM('C2'!Y15,'C2'!Y18)=0,ISNUMBER('C2'!Y21)),"",IF(OR('C2'!Z15="M",'C2'!Z18="M"),"M",IF(AND('C2'!Z15='C2'!Z18,OR('C2'!Z15="X",'C2'!Z15="W",'C2'!Z15="Z")),UPPER('C2'!Z15),"")))</f>
        <v/>
      </c>
      <c r="J336" s="81" t="s">
        <v>482</v>
      </c>
      <c r="K336" s="188" t="str">
        <f>IF(AND(ISBLANK('C2'!Y21),$L$336&lt;&gt;"Z"),"",'C2'!Y21)</f>
        <v/>
      </c>
      <c r="L336" s="188" t="str">
        <f>IF(ISBLANK('C2'!Z21),"",'C2'!Z21)</f>
        <v/>
      </c>
      <c r="M336" s="78" t="str">
        <f t="shared" si="7"/>
        <v>OK</v>
      </c>
      <c r="N336" s="79"/>
    </row>
    <row r="337" spans="1:14" hidden="1">
      <c r="A337" s="80" t="s">
        <v>2592</v>
      </c>
      <c r="B337" s="186" t="s">
        <v>1318</v>
      </c>
      <c r="C337" s="187" t="s">
        <v>171</v>
      </c>
      <c r="D337" s="189" t="s">
        <v>1319</v>
      </c>
      <c r="E337" s="187" t="s">
        <v>482</v>
      </c>
      <c r="F337" s="187" t="s">
        <v>171</v>
      </c>
      <c r="G337" s="189" t="s">
        <v>182</v>
      </c>
      <c r="H337" s="188" t="str">
        <f>IF(OR(AND('C2'!Y16="",'C2'!Z16=""),AND('C2'!Y19="",'C2'!Z19=""),AND('C2'!Z16="X",'C2'!Z19="X"),OR('C2'!Z16="M",'C2'!Z19="M")),"",SUM('C2'!Y16,'C2'!Y19))</f>
        <v/>
      </c>
      <c r="I337" s="188" t="str">
        <f>IF(AND(AND('C2'!Z16="X",'C2'!Z19="X"),SUM('C2'!Y16,'C2'!Y19)=0,ISNUMBER('C2'!Y22)),"",IF(OR('C2'!Z16="M",'C2'!Z19="M"),"M",IF(AND('C2'!Z16='C2'!Z19,OR('C2'!Z16="X",'C2'!Z16="W",'C2'!Z16="Z")),UPPER('C2'!Z16),"")))</f>
        <v/>
      </c>
      <c r="J337" s="81" t="s">
        <v>482</v>
      </c>
      <c r="K337" s="188" t="str">
        <f>IF(AND(ISBLANK('C2'!Y22),$L$337&lt;&gt;"Z"),"",'C2'!Y22)</f>
        <v/>
      </c>
      <c r="L337" s="188" t="str">
        <f>IF(ISBLANK('C2'!Z22),"",'C2'!Z22)</f>
        <v/>
      </c>
      <c r="M337" s="78" t="str">
        <f t="shared" si="7"/>
        <v>OK</v>
      </c>
      <c r="N337" s="79"/>
    </row>
    <row r="338" spans="1:14" hidden="1">
      <c r="A338" s="80" t="s">
        <v>2592</v>
      </c>
      <c r="B338" s="186" t="s">
        <v>1320</v>
      </c>
      <c r="C338" s="187" t="s">
        <v>171</v>
      </c>
      <c r="D338" s="189" t="s">
        <v>1321</v>
      </c>
      <c r="E338" s="187" t="s">
        <v>482</v>
      </c>
      <c r="F338" s="187" t="s">
        <v>171</v>
      </c>
      <c r="G338" s="189" t="s">
        <v>524</v>
      </c>
      <c r="H338" s="188" t="str">
        <f>IF(OR(AND('C2'!AB14="",'C2'!AC14=""),AND('C2'!AB15="",'C2'!AC15=""),AND('C2'!AC14="X",'C2'!AC15="X"),OR('C2'!AC14="M",'C2'!AC15="M")),"",SUM('C2'!AB14,'C2'!AB15))</f>
        <v/>
      </c>
      <c r="I338" s="188" t="str">
        <f>IF(AND(AND('C2'!AC14="X",'C2'!AC15="X"),SUM('C2'!AB14,'C2'!AB15)=0,ISNUMBER('C2'!AB16)),"",IF(OR('C2'!AC14="M",'C2'!AC15="M"),"M",IF(AND('C2'!AC14='C2'!AC15,OR('C2'!AC14="X",'C2'!AC14="W",'C2'!AC14="Z")),UPPER('C2'!AC14),"")))</f>
        <v/>
      </c>
      <c r="J338" s="81" t="s">
        <v>482</v>
      </c>
      <c r="K338" s="188" t="str">
        <f>IF(AND(ISBLANK('C2'!AB16),$L$338&lt;&gt;"Z"),"",'C2'!AB16)</f>
        <v/>
      </c>
      <c r="L338" s="188" t="str">
        <f>IF(ISBLANK('C2'!AC16),"",'C2'!AC16)</f>
        <v/>
      </c>
      <c r="M338" s="78" t="str">
        <f t="shared" si="7"/>
        <v>OK</v>
      </c>
      <c r="N338" s="79"/>
    </row>
    <row r="339" spans="1:14" hidden="1">
      <c r="A339" s="80" t="s">
        <v>2592</v>
      </c>
      <c r="B339" s="186" t="s">
        <v>1322</v>
      </c>
      <c r="C339" s="187" t="s">
        <v>171</v>
      </c>
      <c r="D339" s="189" t="s">
        <v>1323</v>
      </c>
      <c r="E339" s="187" t="s">
        <v>482</v>
      </c>
      <c r="F339" s="187" t="s">
        <v>171</v>
      </c>
      <c r="G339" s="189" t="s">
        <v>527</v>
      </c>
      <c r="H339" s="188" t="str">
        <f>IF(OR(AND('C2'!AB17="",'C2'!AC17=""),AND('C2'!AB18="",'C2'!AC18=""),AND('C2'!AC17="X",'C2'!AC18="X"),OR('C2'!AC17="M",'C2'!AC18="M")),"",SUM('C2'!AB17,'C2'!AB18))</f>
        <v/>
      </c>
      <c r="I339" s="188" t="str">
        <f>IF(AND(AND('C2'!AC17="X",'C2'!AC18="X"),SUM('C2'!AB17,'C2'!AB18)=0,ISNUMBER('C2'!AB19)),"",IF(OR('C2'!AC17="M",'C2'!AC18="M"),"M",IF(AND('C2'!AC17='C2'!AC18,OR('C2'!AC17="X",'C2'!AC17="W",'C2'!AC17="Z")),UPPER('C2'!AC17),"")))</f>
        <v/>
      </c>
      <c r="J339" s="81" t="s">
        <v>482</v>
      </c>
      <c r="K339" s="188" t="str">
        <f>IF(AND(ISBLANK('C2'!AB19),$L$339&lt;&gt;"Z"),"",'C2'!AB19)</f>
        <v/>
      </c>
      <c r="L339" s="188" t="str">
        <f>IF(ISBLANK('C2'!AC19),"",'C2'!AC19)</f>
        <v/>
      </c>
      <c r="M339" s="78" t="str">
        <f t="shared" si="7"/>
        <v>OK</v>
      </c>
      <c r="N339" s="79"/>
    </row>
    <row r="340" spans="1:14" hidden="1">
      <c r="A340" s="80" t="s">
        <v>2592</v>
      </c>
      <c r="B340" s="186" t="s">
        <v>1324</v>
      </c>
      <c r="C340" s="187" t="s">
        <v>171</v>
      </c>
      <c r="D340" s="189" t="s">
        <v>1325</v>
      </c>
      <c r="E340" s="187" t="s">
        <v>482</v>
      </c>
      <c r="F340" s="187" t="s">
        <v>171</v>
      </c>
      <c r="G340" s="189" t="s">
        <v>528</v>
      </c>
      <c r="H340" s="188" t="str">
        <f>IF(OR(AND('C2'!AB14="",'C2'!AC14=""),AND('C2'!AB17="",'C2'!AC17=""),AND('C2'!AC14="X",'C2'!AC17="X"),OR('C2'!AC14="M",'C2'!AC17="M")),"",SUM('C2'!AB14,'C2'!AB17))</f>
        <v/>
      </c>
      <c r="I340" s="188" t="str">
        <f>IF(AND(AND('C2'!AC14="X",'C2'!AC17="X"),SUM('C2'!AB14,'C2'!AB17)=0,ISNUMBER('C2'!AB20)),"",IF(OR('C2'!AC14="M",'C2'!AC17="M"),"M",IF(AND('C2'!AC14='C2'!AC17,OR('C2'!AC14="X",'C2'!AC14="W",'C2'!AC14="Z")),UPPER('C2'!AC14),"")))</f>
        <v/>
      </c>
      <c r="J340" s="81" t="s">
        <v>482</v>
      </c>
      <c r="K340" s="188" t="str">
        <f>IF(AND(ISBLANK('C2'!AB20),$L$340&lt;&gt;"Z"),"",'C2'!AB20)</f>
        <v/>
      </c>
      <c r="L340" s="188" t="str">
        <f>IF(ISBLANK('C2'!AC20),"",'C2'!AC20)</f>
        <v/>
      </c>
      <c r="M340" s="78" t="str">
        <f t="shared" si="7"/>
        <v>OK</v>
      </c>
      <c r="N340" s="79"/>
    </row>
    <row r="341" spans="1:14" hidden="1">
      <c r="A341" s="80" t="s">
        <v>2592</v>
      </c>
      <c r="B341" s="186" t="s">
        <v>1326</v>
      </c>
      <c r="C341" s="187" t="s">
        <v>171</v>
      </c>
      <c r="D341" s="189" t="s">
        <v>1327</v>
      </c>
      <c r="E341" s="187" t="s">
        <v>482</v>
      </c>
      <c r="F341" s="187" t="s">
        <v>171</v>
      </c>
      <c r="G341" s="189" t="s">
        <v>529</v>
      </c>
      <c r="H341" s="188" t="str">
        <f>IF(OR(AND('C2'!AB15="",'C2'!AC15=""),AND('C2'!AB18="",'C2'!AC18=""),AND('C2'!AC15="X",'C2'!AC18="X"),OR('C2'!AC15="M",'C2'!AC18="M")),"",SUM('C2'!AB15,'C2'!AB18))</f>
        <v/>
      </c>
      <c r="I341" s="188" t="str">
        <f>IF(AND(AND('C2'!AC15="X",'C2'!AC18="X"),SUM('C2'!AB15,'C2'!AB18)=0,ISNUMBER('C2'!AB21)),"",IF(OR('C2'!AC15="M",'C2'!AC18="M"),"M",IF(AND('C2'!AC15='C2'!AC18,OR('C2'!AC15="X",'C2'!AC15="W",'C2'!AC15="Z")),UPPER('C2'!AC15),"")))</f>
        <v/>
      </c>
      <c r="J341" s="81" t="s">
        <v>482</v>
      </c>
      <c r="K341" s="188" t="str">
        <f>IF(AND(ISBLANK('C2'!AB21),$L$341&lt;&gt;"Z"),"",'C2'!AB21)</f>
        <v/>
      </c>
      <c r="L341" s="188" t="str">
        <f>IF(ISBLANK('C2'!AC21),"",'C2'!AC21)</f>
        <v/>
      </c>
      <c r="M341" s="78" t="str">
        <f t="shared" si="7"/>
        <v>OK</v>
      </c>
      <c r="N341" s="79"/>
    </row>
    <row r="342" spans="1:14" hidden="1">
      <c r="A342" s="80" t="s">
        <v>2592</v>
      </c>
      <c r="B342" s="186" t="s">
        <v>1328</v>
      </c>
      <c r="C342" s="187" t="s">
        <v>171</v>
      </c>
      <c r="D342" s="189" t="s">
        <v>1329</v>
      </c>
      <c r="E342" s="187" t="s">
        <v>482</v>
      </c>
      <c r="F342" s="187" t="s">
        <v>171</v>
      </c>
      <c r="G342" s="189" t="s">
        <v>530</v>
      </c>
      <c r="H342" s="188" t="str">
        <f>IF(OR(AND('C2'!AB16="",'C2'!AC16=""),AND('C2'!AB19="",'C2'!AC19=""),AND('C2'!AC16="X",'C2'!AC19="X"),OR('C2'!AC16="M",'C2'!AC19="M")),"",SUM('C2'!AB16,'C2'!AB19))</f>
        <v/>
      </c>
      <c r="I342" s="188" t="str">
        <f>IF(AND(AND('C2'!AC16="X",'C2'!AC19="X"),SUM('C2'!AB16,'C2'!AB19)=0,ISNUMBER('C2'!AB22)),"",IF(OR('C2'!AC16="M",'C2'!AC19="M"),"M",IF(AND('C2'!AC16='C2'!AC19,OR('C2'!AC16="X",'C2'!AC16="W",'C2'!AC16="Z")),UPPER('C2'!AC16),"")))</f>
        <v/>
      </c>
      <c r="J342" s="81" t="s">
        <v>482</v>
      </c>
      <c r="K342" s="188" t="str">
        <f>IF(AND(ISBLANK('C2'!AB22),$L$342&lt;&gt;"Z"),"",'C2'!AB22)</f>
        <v/>
      </c>
      <c r="L342" s="188" t="str">
        <f>IF(ISBLANK('C2'!AC22),"",'C2'!AC22)</f>
        <v/>
      </c>
      <c r="M342" s="78" t="str">
        <f t="shared" si="7"/>
        <v>OK</v>
      </c>
      <c r="N342" s="79"/>
    </row>
    <row r="343" spans="1:14" hidden="1">
      <c r="A343" s="80" t="s">
        <v>2592</v>
      </c>
      <c r="B343" s="186" t="s">
        <v>1330</v>
      </c>
      <c r="C343" s="187" t="s">
        <v>171</v>
      </c>
      <c r="D343" s="189" t="s">
        <v>1331</v>
      </c>
      <c r="E343" s="187" t="s">
        <v>482</v>
      </c>
      <c r="F343" s="187" t="s">
        <v>171</v>
      </c>
      <c r="G343" s="189" t="s">
        <v>537</v>
      </c>
      <c r="H343" s="188" t="str">
        <f>IF(OR(AND('C2'!AE14="",'C2'!AF14=""),AND('C2'!AE15="",'C2'!AF15=""),AND('C2'!AF14="X",'C2'!AF15="X"),OR('C2'!AF14="M",'C2'!AF15="M")),"",SUM('C2'!AE14,'C2'!AE15))</f>
        <v/>
      </c>
      <c r="I343" s="188" t="str">
        <f>IF(AND(AND('C2'!AF14="X",'C2'!AF15="X"),SUM('C2'!AE14,'C2'!AE15)=0,ISNUMBER('C2'!AE16)),"",IF(OR('C2'!AF14="M",'C2'!AF15="M"),"M",IF(AND('C2'!AF14='C2'!AF15,OR('C2'!AF14="X",'C2'!AF14="W",'C2'!AF14="Z")),UPPER('C2'!AF14),"")))</f>
        <v/>
      </c>
      <c r="J343" s="81" t="s">
        <v>482</v>
      </c>
      <c r="K343" s="188" t="str">
        <f>IF(AND(ISBLANK('C2'!AE16),$L$343&lt;&gt;"Z"),"",'C2'!AE16)</f>
        <v/>
      </c>
      <c r="L343" s="188" t="str">
        <f>IF(ISBLANK('C2'!AF16),"",'C2'!AF16)</f>
        <v/>
      </c>
      <c r="M343" s="78" t="str">
        <f t="shared" si="7"/>
        <v>OK</v>
      </c>
      <c r="N343" s="79"/>
    </row>
    <row r="344" spans="1:14" hidden="1">
      <c r="A344" s="80" t="s">
        <v>2592</v>
      </c>
      <c r="B344" s="186" t="s">
        <v>1332</v>
      </c>
      <c r="C344" s="187" t="s">
        <v>171</v>
      </c>
      <c r="D344" s="189" t="s">
        <v>1333</v>
      </c>
      <c r="E344" s="187" t="s">
        <v>482</v>
      </c>
      <c r="F344" s="187" t="s">
        <v>171</v>
      </c>
      <c r="G344" s="189" t="s">
        <v>543</v>
      </c>
      <c r="H344" s="188" t="str">
        <f>IF(OR(AND('C2'!AE17="",'C2'!AF17=""),AND('C2'!AE18="",'C2'!AF18=""),AND('C2'!AF17="X",'C2'!AF18="X"),OR('C2'!AF17="M",'C2'!AF18="M")),"",SUM('C2'!AE17,'C2'!AE18))</f>
        <v/>
      </c>
      <c r="I344" s="188" t="str">
        <f>IF(AND(AND('C2'!AF17="X",'C2'!AF18="X"),SUM('C2'!AE17,'C2'!AE18)=0,ISNUMBER('C2'!AE19)),"",IF(OR('C2'!AF17="M",'C2'!AF18="M"),"M",IF(AND('C2'!AF17='C2'!AF18,OR('C2'!AF17="X",'C2'!AF17="W",'C2'!AF17="Z")),UPPER('C2'!AF17),"")))</f>
        <v/>
      </c>
      <c r="J344" s="81" t="s">
        <v>482</v>
      </c>
      <c r="K344" s="188" t="str">
        <f>IF(AND(ISBLANK('C2'!AE19),$L$344&lt;&gt;"Z"),"",'C2'!AE19)</f>
        <v/>
      </c>
      <c r="L344" s="188" t="str">
        <f>IF(ISBLANK('C2'!AF19),"",'C2'!AF19)</f>
        <v/>
      </c>
      <c r="M344" s="78" t="str">
        <f t="shared" si="7"/>
        <v>OK</v>
      </c>
      <c r="N344" s="79"/>
    </row>
    <row r="345" spans="1:14" hidden="1">
      <c r="A345" s="80" t="s">
        <v>2592</v>
      </c>
      <c r="B345" s="186" t="s">
        <v>1334</v>
      </c>
      <c r="C345" s="187" t="s">
        <v>171</v>
      </c>
      <c r="D345" s="189" t="s">
        <v>1335</v>
      </c>
      <c r="E345" s="187" t="s">
        <v>482</v>
      </c>
      <c r="F345" s="187" t="s">
        <v>171</v>
      </c>
      <c r="G345" s="189" t="s">
        <v>517</v>
      </c>
      <c r="H345" s="188" t="str">
        <f>IF(OR(AND('C2'!AE14="",'C2'!AF14=""),AND('C2'!AE17="",'C2'!AF17=""),AND('C2'!AF14="X",'C2'!AF17="X"),OR('C2'!AF14="M",'C2'!AF17="M")),"",SUM('C2'!AE14,'C2'!AE17))</f>
        <v/>
      </c>
      <c r="I345" s="188" t="str">
        <f>IF(AND(AND('C2'!AF14="X",'C2'!AF17="X"),SUM('C2'!AE14,'C2'!AE17)=0,ISNUMBER('C2'!AE20)),"",IF(OR('C2'!AF14="M",'C2'!AF17="M"),"M",IF(AND('C2'!AF14='C2'!AF17,OR('C2'!AF14="X",'C2'!AF14="W",'C2'!AF14="Z")),UPPER('C2'!AF14),"")))</f>
        <v/>
      </c>
      <c r="J345" s="81" t="s">
        <v>482</v>
      </c>
      <c r="K345" s="188" t="str">
        <f>IF(AND(ISBLANK('C2'!AE20),$L$345&lt;&gt;"Z"),"",'C2'!AE20)</f>
        <v/>
      </c>
      <c r="L345" s="188" t="str">
        <f>IF(ISBLANK('C2'!AF20),"",'C2'!AF20)</f>
        <v/>
      </c>
      <c r="M345" s="78" t="str">
        <f t="shared" si="7"/>
        <v>OK</v>
      </c>
      <c r="N345" s="79"/>
    </row>
    <row r="346" spans="1:14" hidden="1">
      <c r="A346" s="80" t="s">
        <v>2592</v>
      </c>
      <c r="B346" s="186" t="s">
        <v>1336</v>
      </c>
      <c r="C346" s="187" t="s">
        <v>171</v>
      </c>
      <c r="D346" s="189" t="s">
        <v>1337</v>
      </c>
      <c r="E346" s="187" t="s">
        <v>482</v>
      </c>
      <c r="F346" s="187" t="s">
        <v>171</v>
      </c>
      <c r="G346" s="189" t="s">
        <v>507</v>
      </c>
      <c r="H346" s="188" t="str">
        <f>IF(OR(AND('C2'!AE15="",'C2'!AF15=""),AND('C2'!AE18="",'C2'!AF18=""),AND('C2'!AF15="X",'C2'!AF18="X"),OR('C2'!AF15="M",'C2'!AF18="M")),"",SUM('C2'!AE15,'C2'!AE18))</f>
        <v/>
      </c>
      <c r="I346" s="188" t="str">
        <f>IF(AND(AND('C2'!AF15="X",'C2'!AF18="X"),SUM('C2'!AE15,'C2'!AE18)=0,ISNUMBER('C2'!AE21)),"",IF(OR('C2'!AF15="M",'C2'!AF18="M"),"M",IF(AND('C2'!AF15='C2'!AF18,OR('C2'!AF15="X",'C2'!AF15="W",'C2'!AF15="Z")),UPPER('C2'!AF15),"")))</f>
        <v/>
      </c>
      <c r="J346" s="81" t="s">
        <v>482</v>
      </c>
      <c r="K346" s="188" t="str">
        <f>IF(AND(ISBLANK('C2'!AE21),$L$346&lt;&gt;"Z"),"",'C2'!AE21)</f>
        <v/>
      </c>
      <c r="L346" s="188" t="str">
        <f>IF(ISBLANK('C2'!AF21),"",'C2'!AF21)</f>
        <v/>
      </c>
      <c r="M346" s="78" t="str">
        <f t="shared" si="7"/>
        <v>OK</v>
      </c>
      <c r="N346" s="79"/>
    </row>
    <row r="347" spans="1:14" hidden="1">
      <c r="A347" s="80" t="s">
        <v>2592</v>
      </c>
      <c r="B347" s="186" t="s">
        <v>1338</v>
      </c>
      <c r="C347" s="187" t="s">
        <v>171</v>
      </c>
      <c r="D347" s="189" t="s">
        <v>1339</v>
      </c>
      <c r="E347" s="187" t="s">
        <v>482</v>
      </c>
      <c r="F347" s="187" t="s">
        <v>171</v>
      </c>
      <c r="G347" s="189" t="s">
        <v>496</v>
      </c>
      <c r="H347" s="188" t="str">
        <f>IF(OR(AND('C2'!AE16="",'C2'!AF16=""),AND('C2'!AE19="",'C2'!AF19=""),AND('C2'!AF16="X",'C2'!AF19="X"),OR('C2'!AF16="M",'C2'!AF19="M")),"",SUM('C2'!AE16,'C2'!AE19))</f>
        <v/>
      </c>
      <c r="I347" s="188" t="str">
        <f>IF(AND(AND('C2'!AF16="X",'C2'!AF19="X"),SUM('C2'!AE16,'C2'!AE19)=0,ISNUMBER('C2'!AE22)),"",IF(OR('C2'!AF16="M",'C2'!AF19="M"),"M",IF(AND('C2'!AF16='C2'!AF19,OR('C2'!AF16="X",'C2'!AF16="W",'C2'!AF16="Z")),UPPER('C2'!AF16),"")))</f>
        <v/>
      </c>
      <c r="J347" s="81" t="s">
        <v>482</v>
      </c>
      <c r="K347" s="188" t="str">
        <f>IF(AND(ISBLANK('C2'!AE22),$L$347&lt;&gt;"Z"),"",'C2'!AE22)</f>
        <v/>
      </c>
      <c r="L347" s="188" t="str">
        <f>IF(ISBLANK('C2'!AF22),"",'C2'!AF22)</f>
        <v/>
      </c>
      <c r="M347" s="78" t="str">
        <f t="shared" si="7"/>
        <v>OK</v>
      </c>
      <c r="N347" s="79"/>
    </row>
    <row r="348" spans="1:14" hidden="1">
      <c r="A348" s="80" t="s">
        <v>2592</v>
      </c>
      <c r="B348" s="186" t="s">
        <v>1340</v>
      </c>
      <c r="C348" s="187" t="s">
        <v>171</v>
      </c>
      <c r="D348" s="189" t="s">
        <v>1341</v>
      </c>
      <c r="E348" s="187" t="s">
        <v>482</v>
      </c>
      <c r="F348" s="187" t="s">
        <v>171</v>
      </c>
      <c r="G348" s="189" t="s">
        <v>536</v>
      </c>
      <c r="H348" s="188" t="str">
        <f>IF(OR(AND('C2'!AH14="",'C2'!AI14=""),AND('C2'!AH15="",'C2'!AI15=""),AND('C2'!AI14="X",'C2'!AI15="X"),OR('C2'!AI14="M",'C2'!AI15="M")),"",SUM('C2'!AH14,'C2'!AH15))</f>
        <v/>
      </c>
      <c r="I348" s="188" t="str">
        <f>IF(AND(AND('C2'!AI14="X",'C2'!AI15="X"),SUM('C2'!AH14,'C2'!AH15)=0,ISNUMBER('C2'!AH16)),"",IF(OR('C2'!AI14="M",'C2'!AI15="M"),"M",IF(AND('C2'!AI14='C2'!AI15,OR('C2'!AI14="X",'C2'!AI14="W",'C2'!AI14="Z")),UPPER('C2'!AI14),"")))</f>
        <v/>
      </c>
      <c r="J348" s="81" t="s">
        <v>482</v>
      </c>
      <c r="K348" s="188" t="str">
        <f>IF(AND(ISBLANK('C2'!AH16),$L$348&lt;&gt;"Z"),"",'C2'!AH16)</f>
        <v/>
      </c>
      <c r="L348" s="188" t="str">
        <f>IF(ISBLANK('C2'!AI16),"",'C2'!AI16)</f>
        <v/>
      </c>
      <c r="M348" s="78" t="str">
        <f t="shared" si="7"/>
        <v>OK</v>
      </c>
      <c r="N348" s="79"/>
    </row>
    <row r="349" spans="1:14" hidden="1">
      <c r="A349" s="80" t="s">
        <v>2592</v>
      </c>
      <c r="B349" s="186" t="s">
        <v>1342</v>
      </c>
      <c r="C349" s="187" t="s">
        <v>171</v>
      </c>
      <c r="D349" s="189" t="s">
        <v>1343</v>
      </c>
      <c r="E349" s="187" t="s">
        <v>482</v>
      </c>
      <c r="F349" s="187" t="s">
        <v>171</v>
      </c>
      <c r="G349" s="189" t="s">
        <v>542</v>
      </c>
      <c r="H349" s="188" t="str">
        <f>IF(OR(AND('C2'!AH17="",'C2'!AI17=""),AND('C2'!AH18="",'C2'!AI18=""),AND('C2'!AI17="X",'C2'!AI18="X"),OR('C2'!AI17="M",'C2'!AI18="M")),"",SUM('C2'!AH17,'C2'!AH18))</f>
        <v/>
      </c>
      <c r="I349" s="188" t="str">
        <f>IF(AND(AND('C2'!AI17="X",'C2'!AI18="X"),SUM('C2'!AH17,'C2'!AH18)=0,ISNUMBER('C2'!AH19)),"",IF(OR('C2'!AI17="M",'C2'!AI18="M"),"M",IF(AND('C2'!AI17='C2'!AI18,OR('C2'!AI17="X",'C2'!AI17="W",'C2'!AI17="Z")),UPPER('C2'!AI17),"")))</f>
        <v/>
      </c>
      <c r="J349" s="81" t="s">
        <v>482</v>
      </c>
      <c r="K349" s="188" t="str">
        <f>IF(AND(ISBLANK('C2'!AH19),$L$349&lt;&gt;"Z"),"",'C2'!AH19)</f>
        <v/>
      </c>
      <c r="L349" s="188" t="str">
        <f>IF(ISBLANK('C2'!AI19),"",'C2'!AI19)</f>
        <v/>
      </c>
      <c r="M349" s="78" t="str">
        <f t="shared" si="7"/>
        <v>OK</v>
      </c>
      <c r="N349" s="79"/>
    </row>
    <row r="350" spans="1:14" hidden="1">
      <c r="A350" s="80" t="s">
        <v>2592</v>
      </c>
      <c r="B350" s="186" t="s">
        <v>1344</v>
      </c>
      <c r="C350" s="187" t="s">
        <v>171</v>
      </c>
      <c r="D350" s="189" t="s">
        <v>1345</v>
      </c>
      <c r="E350" s="187" t="s">
        <v>482</v>
      </c>
      <c r="F350" s="187" t="s">
        <v>171</v>
      </c>
      <c r="G350" s="189" t="s">
        <v>544</v>
      </c>
      <c r="H350" s="188" t="str">
        <f>IF(OR(AND('C2'!AH14="",'C2'!AI14=""),AND('C2'!AH17="",'C2'!AI17=""),AND('C2'!AI14="X",'C2'!AI17="X"),OR('C2'!AI14="M",'C2'!AI17="M")),"",SUM('C2'!AH14,'C2'!AH17))</f>
        <v/>
      </c>
      <c r="I350" s="188" t="str">
        <f>IF(AND(AND('C2'!AI14="X",'C2'!AI17="X"),SUM('C2'!AH14,'C2'!AH17)=0,ISNUMBER('C2'!AH20)),"",IF(OR('C2'!AI14="M",'C2'!AI17="M"),"M",IF(AND('C2'!AI14='C2'!AI17,OR('C2'!AI14="X",'C2'!AI14="W",'C2'!AI14="Z")),UPPER('C2'!AI14),"")))</f>
        <v/>
      </c>
      <c r="J350" s="81" t="s">
        <v>482</v>
      </c>
      <c r="K350" s="188" t="str">
        <f>IF(AND(ISBLANK('C2'!AH20),$L$350&lt;&gt;"Z"),"",'C2'!AH20)</f>
        <v/>
      </c>
      <c r="L350" s="188" t="str">
        <f>IF(ISBLANK('C2'!AI20),"",'C2'!AI20)</f>
        <v/>
      </c>
      <c r="M350" s="78" t="str">
        <f t="shared" si="7"/>
        <v>OK</v>
      </c>
      <c r="N350" s="79"/>
    </row>
    <row r="351" spans="1:14" hidden="1">
      <c r="A351" s="80" t="s">
        <v>2592</v>
      </c>
      <c r="B351" s="186" t="s">
        <v>1346</v>
      </c>
      <c r="C351" s="187" t="s">
        <v>171</v>
      </c>
      <c r="D351" s="189" t="s">
        <v>1347</v>
      </c>
      <c r="E351" s="187" t="s">
        <v>482</v>
      </c>
      <c r="F351" s="187" t="s">
        <v>171</v>
      </c>
      <c r="G351" s="189" t="s">
        <v>545</v>
      </c>
      <c r="H351" s="188" t="str">
        <f>IF(OR(AND('C2'!AH15="",'C2'!AI15=""),AND('C2'!AH18="",'C2'!AI18=""),AND('C2'!AI15="X",'C2'!AI18="X"),OR('C2'!AI15="M",'C2'!AI18="M")),"",SUM('C2'!AH15,'C2'!AH18))</f>
        <v/>
      </c>
      <c r="I351" s="188" t="str">
        <f>IF(AND(AND('C2'!AI15="X",'C2'!AI18="X"),SUM('C2'!AH15,'C2'!AH18)=0,ISNUMBER('C2'!AH21)),"",IF(OR('C2'!AI15="M",'C2'!AI18="M"),"M",IF(AND('C2'!AI15='C2'!AI18,OR('C2'!AI15="X",'C2'!AI15="W",'C2'!AI15="Z")),UPPER('C2'!AI15),"")))</f>
        <v/>
      </c>
      <c r="J351" s="81" t="s">
        <v>482</v>
      </c>
      <c r="K351" s="188" t="str">
        <f>IF(AND(ISBLANK('C2'!AH21),$L$351&lt;&gt;"Z"),"",'C2'!AH21)</f>
        <v/>
      </c>
      <c r="L351" s="188" t="str">
        <f>IF(ISBLANK('C2'!AI21),"",'C2'!AI21)</f>
        <v/>
      </c>
      <c r="M351" s="78" t="str">
        <f t="shared" si="7"/>
        <v>OK</v>
      </c>
      <c r="N351" s="79"/>
    </row>
    <row r="352" spans="1:14" hidden="1">
      <c r="A352" s="80" t="s">
        <v>2592</v>
      </c>
      <c r="B352" s="186" t="s">
        <v>1348</v>
      </c>
      <c r="C352" s="187" t="s">
        <v>171</v>
      </c>
      <c r="D352" s="189" t="s">
        <v>1349</v>
      </c>
      <c r="E352" s="187" t="s">
        <v>482</v>
      </c>
      <c r="F352" s="187" t="s">
        <v>171</v>
      </c>
      <c r="G352" s="189" t="s">
        <v>546</v>
      </c>
      <c r="H352" s="188" t="str">
        <f>IF(OR(AND('C2'!AH16="",'C2'!AI16=""),AND('C2'!AH19="",'C2'!AI19=""),AND('C2'!AI16="X",'C2'!AI19="X"),OR('C2'!AI16="M",'C2'!AI19="M")),"",SUM('C2'!AH16,'C2'!AH19))</f>
        <v/>
      </c>
      <c r="I352" s="188" t="str">
        <f>IF(AND(AND('C2'!AI16="X",'C2'!AI19="X"),SUM('C2'!AH16,'C2'!AH19)=0,ISNUMBER('C2'!AH22)),"",IF(OR('C2'!AI16="M",'C2'!AI19="M"),"M",IF(AND('C2'!AI16='C2'!AI19,OR('C2'!AI16="X",'C2'!AI16="W",'C2'!AI16="Z")),UPPER('C2'!AI16),"")))</f>
        <v/>
      </c>
      <c r="J352" s="81" t="s">
        <v>482</v>
      </c>
      <c r="K352" s="188" t="str">
        <f>IF(AND(ISBLANK('C2'!AH22),$L$352&lt;&gt;"Z"),"",'C2'!AH22)</f>
        <v/>
      </c>
      <c r="L352" s="188" t="str">
        <f>IF(ISBLANK('C2'!AI22),"",'C2'!AI22)</f>
        <v/>
      </c>
      <c r="M352" s="78" t="str">
        <f t="shared" si="7"/>
        <v>OK</v>
      </c>
      <c r="N352" s="79"/>
    </row>
    <row r="353" spans="1:14" hidden="1">
      <c r="A353" s="80" t="s">
        <v>2592</v>
      </c>
      <c r="B353" s="186" t="s">
        <v>1350</v>
      </c>
      <c r="C353" s="187" t="s">
        <v>171</v>
      </c>
      <c r="D353" s="189" t="s">
        <v>1351</v>
      </c>
      <c r="E353" s="187" t="s">
        <v>482</v>
      </c>
      <c r="F353" s="187" t="s">
        <v>171</v>
      </c>
      <c r="G353" s="189" t="s">
        <v>568</v>
      </c>
      <c r="H353" s="188" t="str">
        <f>IF(OR(AND('C2'!AK14="",'C2'!AL14=""),AND('C2'!AK15="",'C2'!AL15=""),AND('C2'!AL14="X",'C2'!AL15="X"),OR('C2'!AL14="M",'C2'!AL15="M")),"",SUM('C2'!AK14,'C2'!AK15))</f>
        <v/>
      </c>
      <c r="I353" s="188" t="str">
        <f>IF(AND(AND('C2'!AL14="X",'C2'!AL15="X"),SUM('C2'!AK14,'C2'!AK15)=0,ISNUMBER('C2'!AK16)),"",IF(OR('C2'!AL14="M",'C2'!AL15="M"),"M",IF(AND('C2'!AL14='C2'!AL15,OR('C2'!AL14="X",'C2'!AL14="W",'C2'!AL14="Z")),UPPER('C2'!AL14),"")))</f>
        <v/>
      </c>
      <c r="J353" s="81" t="s">
        <v>482</v>
      </c>
      <c r="K353" s="188" t="str">
        <f>IF(AND(ISBLANK('C2'!AK16),$L$353&lt;&gt;"Z"),"",'C2'!AK16)</f>
        <v/>
      </c>
      <c r="L353" s="188" t="str">
        <f>IF(ISBLANK('C2'!AL16),"",'C2'!AL16)</f>
        <v/>
      </c>
      <c r="M353" s="78" t="str">
        <f t="shared" si="7"/>
        <v>OK</v>
      </c>
      <c r="N353" s="79"/>
    </row>
    <row r="354" spans="1:14" hidden="1">
      <c r="A354" s="80" t="s">
        <v>2592</v>
      </c>
      <c r="B354" s="186" t="s">
        <v>1352</v>
      </c>
      <c r="C354" s="187" t="s">
        <v>171</v>
      </c>
      <c r="D354" s="189" t="s">
        <v>1353</v>
      </c>
      <c r="E354" s="187" t="s">
        <v>482</v>
      </c>
      <c r="F354" s="187" t="s">
        <v>171</v>
      </c>
      <c r="G354" s="189" t="s">
        <v>968</v>
      </c>
      <c r="H354" s="188" t="str">
        <f>IF(OR(AND('C2'!AK17="",'C2'!AL17=""),AND('C2'!AK18="",'C2'!AL18=""),AND('C2'!AL17="X",'C2'!AL18="X"),OR('C2'!AL17="M",'C2'!AL18="M")),"",SUM('C2'!AK17,'C2'!AK18))</f>
        <v/>
      </c>
      <c r="I354" s="188" t="str">
        <f>IF(AND(AND('C2'!AL17="X",'C2'!AL18="X"),SUM('C2'!AK17,'C2'!AK18)=0,ISNUMBER('C2'!AK19)),"",IF(OR('C2'!AL17="M",'C2'!AL18="M"),"M",IF(AND('C2'!AL17='C2'!AL18,OR('C2'!AL17="X",'C2'!AL17="W",'C2'!AL17="Z")),UPPER('C2'!AL17),"")))</f>
        <v/>
      </c>
      <c r="J354" s="81" t="s">
        <v>482</v>
      </c>
      <c r="K354" s="188" t="str">
        <f>IF(AND(ISBLANK('C2'!AK19),$L$354&lt;&gt;"Z"),"",'C2'!AK19)</f>
        <v/>
      </c>
      <c r="L354" s="188" t="str">
        <f>IF(ISBLANK('C2'!AL19),"",'C2'!AL19)</f>
        <v/>
      </c>
      <c r="M354" s="78" t="str">
        <f t="shared" si="7"/>
        <v>OK</v>
      </c>
      <c r="N354" s="79"/>
    </row>
    <row r="355" spans="1:14" hidden="1">
      <c r="A355" s="80" t="s">
        <v>2592</v>
      </c>
      <c r="B355" s="186" t="s">
        <v>1354</v>
      </c>
      <c r="C355" s="187" t="s">
        <v>171</v>
      </c>
      <c r="D355" s="189" t="s">
        <v>1355</v>
      </c>
      <c r="E355" s="187" t="s">
        <v>482</v>
      </c>
      <c r="F355" s="187" t="s">
        <v>171</v>
      </c>
      <c r="G355" s="189" t="s">
        <v>519</v>
      </c>
      <c r="H355" s="188" t="str">
        <f>IF(OR(AND('C2'!AK14="",'C2'!AL14=""),AND('C2'!AK17="",'C2'!AL17=""),AND('C2'!AL14="X",'C2'!AL17="X"),OR('C2'!AL14="M",'C2'!AL17="M")),"",SUM('C2'!AK14,'C2'!AK17))</f>
        <v/>
      </c>
      <c r="I355" s="188" t="str">
        <f>IF(AND(AND('C2'!AL14="X",'C2'!AL17="X"),SUM('C2'!AK14,'C2'!AK17)=0,ISNUMBER('C2'!AK20)),"",IF(OR('C2'!AL14="M",'C2'!AL17="M"),"M",IF(AND('C2'!AL14='C2'!AL17,OR('C2'!AL14="X",'C2'!AL14="W",'C2'!AL14="Z")),UPPER('C2'!AL14),"")))</f>
        <v/>
      </c>
      <c r="J355" s="81" t="s">
        <v>482</v>
      </c>
      <c r="K355" s="188" t="str">
        <f>IF(AND(ISBLANK('C2'!AK20),$L$355&lt;&gt;"Z"),"",'C2'!AK20)</f>
        <v/>
      </c>
      <c r="L355" s="188" t="str">
        <f>IF(ISBLANK('C2'!AL20),"",'C2'!AL20)</f>
        <v/>
      </c>
      <c r="M355" s="78" t="str">
        <f t="shared" si="7"/>
        <v>OK</v>
      </c>
      <c r="N355" s="79"/>
    </row>
    <row r="356" spans="1:14" hidden="1">
      <c r="A356" s="80" t="s">
        <v>2592</v>
      </c>
      <c r="B356" s="186" t="s">
        <v>1356</v>
      </c>
      <c r="C356" s="187" t="s">
        <v>171</v>
      </c>
      <c r="D356" s="189" t="s">
        <v>1357</v>
      </c>
      <c r="E356" s="187" t="s">
        <v>482</v>
      </c>
      <c r="F356" s="187" t="s">
        <v>171</v>
      </c>
      <c r="G356" s="189" t="s">
        <v>509</v>
      </c>
      <c r="H356" s="188" t="str">
        <f>IF(OR(AND('C2'!AK15="",'C2'!AL15=""),AND('C2'!AK18="",'C2'!AL18=""),AND('C2'!AL15="X",'C2'!AL18="X"),OR('C2'!AL15="M",'C2'!AL18="M")),"",SUM('C2'!AK15,'C2'!AK18))</f>
        <v/>
      </c>
      <c r="I356" s="188" t="str">
        <f>IF(AND(AND('C2'!AL15="X",'C2'!AL18="X"),SUM('C2'!AK15,'C2'!AK18)=0,ISNUMBER('C2'!AK21)),"",IF(OR('C2'!AL15="M",'C2'!AL18="M"),"M",IF(AND('C2'!AL15='C2'!AL18,OR('C2'!AL15="X",'C2'!AL15="W",'C2'!AL15="Z")),UPPER('C2'!AL15),"")))</f>
        <v/>
      </c>
      <c r="J356" s="81" t="s">
        <v>482</v>
      </c>
      <c r="K356" s="188" t="str">
        <f>IF(AND(ISBLANK('C2'!AK21),$L$356&lt;&gt;"Z"),"",'C2'!AK21)</f>
        <v/>
      </c>
      <c r="L356" s="188" t="str">
        <f>IF(ISBLANK('C2'!AL21),"",'C2'!AL21)</f>
        <v/>
      </c>
      <c r="M356" s="78" t="str">
        <f t="shared" si="7"/>
        <v>OK</v>
      </c>
      <c r="N356" s="79"/>
    </row>
    <row r="357" spans="1:14" hidden="1">
      <c r="A357" s="80" t="s">
        <v>2592</v>
      </c>
      <c r="B357" s="186" t="s">
        <v>1358</v>
      </c>
      <c r="C357" s="187" t="s">
        <v>171</v>
      </c>
      <c r="D357" s="189" t="s">
        <v>1359</v>
      </c>
      <c r="E357" s="187" t="s">
        <v>482</v>
      </c>
      <c r="F357" s="187" t="s">
        <v>171</v>
      </c>
      <c r="G357" s="189" t="s">
        <v>498</v>
      </c>
      <c r="H357" s="188" t="str">
        <f>IF(OR(AND('C2'!AK16="",'C2'!AL16=""),AND('C2'!AK19="",'C2'!AL19=""),AND('C2'!AL16="X",'C2'!AL19="X"),OR('C2'!AL16="M",'C2'!AL19="M")),"",SUM('C2'!AK16,'C2'!AK19))</f>
        <v/>
      </c>
      <c r="I357" s="188" t="str">
        <f>IF(AND(AND('C2'!AL16="X",'C2'!AL19="X"),SUM('C2'!AK16,'C2'!AK19)=0,ISNUMBER('C2'!AK22)),"",IF(OR('C2'!AL16="M",'C2'!AL19="M"),"M",IF(AND('C2'!AL16='C2'!AL19,OR('C2'!AL16="X",'C2'!AL16="W",'C2'!AL16="Z")),UPPER('C2'!AL16),"")))</f>
        <v/>
      </c>
      <c r="J357" s="81" t="s">
        <v>482</v>
      </c>
      <c r="K357" s="188" t="str">
        <f>IF(AND(ISBLANK('C2'!AK22),$L$357&lt;&gt;"Z"),"",'C2'!AK22)</f>
        <v/>
      </c>
      <c r="L357" s="188" t="str">
        <f>IF(ISBLANK('C2'!AL22),"",'C2'!AL22)</f>
        <v/>
      </c>
      <c r="M357" s="78" t="str">
        <f t="shared" si="7"/>
        <v>OK</v>
      </c>
      <c r="N357" s="79"/>
    </row>
    <row r="358" spans="1:14" hidden="1">
      <c r="A358" s="80" t="s">
        <v>2592</v>
      </c>
      <c r="B358" s="186" t="s">
        <v>1362</v>
      </c>
      <c r="C358" s="187" t="s">
        <v>171</v>
      </c>
      <c r="D358" s="189" t="s">
        <v>1363</v>
      </c>
      <c r="E358" s="187" t="s">
        <v>482</v>
      </c>
      <c r="F358" s="187" t="s">
        <v>171</v>
      </c>
      <c r="G358" s="189" t="s">
        <v>574</v>
      </c>
      <c r="H358" s="188" t="str">
        <f>IF(OR(AND('C2'!AN14="",'C2'!AO14=""),AND('C2'!AN15="",'C2'!AO15=""),AND('C2'!AO14="X",'C2'!AO15="X"),OR('C2'!AO14="M",'C2'!AO15="M")),"",SUM('C2'!AN14,'C2'!AN15))</f>
        <v/>
      </c>
      <c r="I358" s="188" t="str">
        <f>IF(AND(AND('C2'!AO14="X",'C2'!AO15="X"),SUM('C2'!AN14,'C2'!AN15)=0,ISNUMBER('C2'!AN16)),"",IF(OR('C2'!AO14="M",'C2'!AO15="M"),"M",IF(AND('C2'!AO14='C2'!AO15,OR('C2'!AO14="X",'C2'!AO14="W",'C2'!AO14="Z")),UPPER('C2'!AO14),"")))</f>
        <v/>
      </c>
      <c r="J358" s="81" t="s">
        <v>482</v>
      </c>
      <c r="K358" s="188" t="str">
        <f>IF(AND(ISBLANK('C2'!AN16),$L$358&lt;&gt;"Z"),"",'C2'!AN16)</f>
        <v/>
      </c>
      <c r="L358" s="188" t="str">
        <f>IF(ISBLANK('C2'!AO16),"",'C2'!AO16)</f>
        <v/>
      </c>
      <c r="M358" s="78" t="str">
        <f t="shared" si="7"/>
        <v>OK</v>
      </c>
      <c r="N358" s="79"/>
    </row>
    <row r="359" spans="1:14" hidden="1">
      <c r="A359" s="80" t="s">
        <v>2592</v>
      </c>
      <c r="B359" s="186" t="s">
        <v>1366</v>
      </c>
      <c r="C359" s="187" t="s">
        <v>171</v>
      </c>
      <c r="D359" s="189" t="s">
        <v>1367</v>
      </c>
      <c r="E359" s="187" t="s">
        <v>482</v>
      </c>
      <c r="F359" s="187" t="s">
        <v>171</v>
      </c>
      <c r="G359" s="189" t="s">
        <v>1028</v>
      </c>
      <c r="H359" s="188" t="str">
        <f>IF(OR(AND('C2'!AN17="",'C2'!AO17=""),AND('C2'!AN18="",'C2'!AO18=""),AND('C2'!AO17="X",'C2'!AO18="X"),OR('C2'!AO17="M",'C2'!AO18="M")),"",SUM('C2'!AN17,'C2'!AN18))</f>
        <v/>
      </c>
      <c r="I359" s="188" t="str">
        <f>IF(AND(AND('C2'!AO17="X",'C2'!AO18="X"),SUM('C2'!AN17,'C2'!AN18)=0,ISNUMBER('C2'!AN19)),"",IF(OR('C2'!AO17="M",'C2'!AO18="M"),"M",IF(AND('C2'!AO17='C2'!AO18,OR('C2'!AO17="X",'C2'!AO17="W",'C2'!AO17="Z")),UPPER('C2'!AO17),"")))</f>
        <v/>
      </c>
      <c r="J359" s="81" t="s">
        <v>482</v>
      </c>
      <c r="K359" s="188" t="str">
        <f>IF(AND(ISBLANK('C2'!AN19),$L$359&lt;&gt;"Z"),"",'C2'!AN19)</f>
        <v/>
      </c>
      <c r="L359" s="188" t="str">
        <f>IF(ISBLANK('C2'!AO19),"",'C2'!AO19)</f>
        <v/>
      </c>
      <c r="M359" s="78" t="str">
        <f t="shared" si="7"/>
        <v>OK</v>
      </c>
      <c r="N359" s="79"/>
    </row>
    <row r="360" spans="1:14" hidden="1">
      <c r="A360" s="80" t="s">
        <v>2592</v>
      </c>
      <c r="B360" s="186" t="s">
        <v>1368</v>
      </c>
      <c r="C360" s="187" t="s">
        <v>171</v>
      </c>
      <c r="D360" s="189" t="s">
        <v>1369</v>
      </c>
      <c r="E360" s="187" t="s">
        <v>482</v>
      </c>
      <c r="F360" s="187" t="s">
        <v>171</v>
      </c>
      <c r="G360" s="189" t="s">
        <v>514</v>
      </c>
      <c r="H360" s="188" t="str">
        <f>IF(OR(AND('C2'!AN14="",'C2'!AO14=""),AND('C2'!AN17="",'C2'!AO17=""),AND('C2'!AO14="X",'C2'!AO17="X"),OR('C2'!AO14="M",'C2'!AO17="M")),"",SUM('C2'!AN14,'C2'!AN17))</f>
        <v/>
      </c>
      <c r="I360" s="188" t="str">
        <f>IF(AND(AND('C2'!AO14="X",'C2'!AO17="X"),SUM('C2'!AN14,'C2'!AN17)=0,ISNUMBER('C2'!AN20)),"",IF(OR('C2'!AO14="M",'C2'!AO17="M"),"M",IF(AND('C2'!AO14='C2'!AO17,OR('C2'!AO14="X",'C2'!AO14="W",'C2'!AO14="Z")),UPPER('C2'!AO14),"")))</f>
        <v/>
      </c>
      <c r="J360" s="81" t="s">
        <v>482</v>
      </c>
      <c r="K360" s="188" t="str">
        <f>IF(AND(ISBLANK('C2'!AN20),$L$360&lt;&gt;"Z"),"",'C2'!AN20)</f>
        <v/>
      </c>
      <c r="L360" s="188" t="str">
        <f>IF(ISBLANK('C2'!AO20),"",'C2'!AO20)</f>
        <v/>
      </c>
      <c r="M360" s="78" t="str">
        <f t="shared" si="7"/>
        <v>OK</v>
      </c>
      <c r="N360" s="79"/>
    </row>
    <row r="361" spans="1:14" hidden="1">
      <c r="A361" s="80" t="s">
        <v>2592</v>
      </c>
      <c r="B361" s="186" t="s">
        <v>1370</v>
      </c>
      <c r="C361" s="187" t="s">
        <v>171</v>
      </c>
      <c r="D361" s="189" t="s">
        <v>1371</v>
      </c>
      <c r="E361" s="187" t="s">
        <v>482</v>
      </c>
      <c r="F361" s="187" t="s">
        <v>171</v>
      </c>
      <c r="G361" s="189" t="s">
        <v>503</v>
      </c>
      <c r="H361" s="188" t="str">
        <f>IF(OR(AND('C2'!AN15="",'C2'!AO15=""),AND('C2'!AN18="",'C2'!AO18=""),AND('C2'!AO15="X",'C2'!AO18="X"),OR('C2'!AO15="M",'C2'!AO18="M")),"",SUM('C2'!AN15,'C2'!AN18))</f>
        <v/>
      </c>
      <c r="I361" s="188" t="str">
        <f>IF(AND(AND('C2'!AO15="X",'C2'!AO18="X"),SUM('C2'!AN15,'C2'!AN18)=0,ISNUMBER('C2'!AN21)),"",IF(OR('C2'!AO15="M",'C2'!AO18="M"),"M",IF(AND('C2'!AO15='C2'!AO18,OR('C2'!AO15="X",'C2'!AO15="W",'C2'!AO15="Z")),UPPER('C2'!AO15),"")))</f>
        <v/>
      </c>
      <c r="J361" s="81" t="s">
        <v>482</v>
      </c>
      <c r="K361" s="188" t="str">
        <f>IF(AND(ISBLANK('C2'!AN21),$L$361&lt;&gt;"Z"),"",'C2'!AN21)</f>
        <v/>
      </c>
      <c r="L361" s="188" t="str">
        <f>IF(ISBLANK('C2'!AO21),"",'C2'!AO21)</f>
        <v/>
      </c>
      <c r="M361" s="78" t="str">
        <f t="shared" si="7"/>
        <v>OK</v>
      </c>
      <c r="N361" s="79"/>
    </row>
    <row r="362" spans="1:14" hidden="1">
      <c r="A362" s="80" t="s">
        <v>2592</v>
      </c>
      <c r="B362" s="186" t="s">
        <v>1372</v>
      </c>
      <c r="C362" s="187" t="s">
        <v>171</v>
      </c>
      <c r="D362" s="189" t="s">
        <v>1373</v>
      </c>
      <c r="E362" s="187" t="s">
        <v>482</v>
      </c>
      <c r="F362" s="187" t="s">
        <v>171</v>
      </c>
      <c r="G362" s="189" t="s">
        <v>492</v>
      </c>
      <c r="H362" s="188" t="str">
        <f>IF(OR(AND('C2'!AN16="",'C2'!AO16=""),AND('C2'!AN19="",'C2'!AO19=""),AND('C2'!AO16="X",'C2'!AO19="X"),OR('C2'!AO16="M",'C2'!AO19="M")),"",SUM('C2'!AN16,'C2'!AN19))</f>
        <v/>
      </c>
      <c r="I362" s="188" t="str">
        <f>IF(AND(AND('C2'!AO16="X",'C2'!AO19="X"),SUM('C2'!AN16,'C2'!AN19)=0,ISNUMBER('C2'!AN22)),"",IF(OR('C2'!AO16="M",'C2'!AO19="M"),"M",IF(AND('C2'!AO16='C2'!AO19,OR('C2'!AO16="X",'C2'!AO16="W",'C2'!AO16="Z")),UPPER('C2'!AO16),"")))</f>
        <v/>
      </c>
      <c r="J362" s="81" t="s">
        <v>482</v>
      </c>
      <c r="K362" s="188" t="str">
        <f>IF(AND(ISBLANK('C2'!AN22),$L$362&lt;&gt;"Z"),"",'C2'!AN22)</f>
        <v/>
      </c>
      <c r="L362" s="188" t="str">
        <f>IF(ISBLANK('C2'!AO22),"",'C2'!AO22)</f>
        <v/>
      </c>
      <c r="M362" s="78" t="str">
        <f t="shared" si="7"/>
        <v>OK</v>
      </c>
      <c r="N362" s="79"/>
    </row>
    <row r="363" spans="1:14" hidden="1">
      <c r="A363" s="80" t="s">
        <v>2592</v>
      </c>
      <c r="B363" s="186" t="s">
        <v>2666</v>
      </c>
      <c r="C363" s="187" t="s">
        <v>171</v>
      </c>
      <c r="D363" s="189" t="s">
        <v>2667</v>
      </c>
      <c r="E363" s="187" t="s">
        <v>482</v>
      </c>
      <c r="F363" s="187" t="s">
        <v>171</v>
      </c>
      <c r="G363" s="189" t="s">
        <v>2668</v>
      </c>
      <c r="H363" s="188" t="str">
        <f>IF(OR(EXACT('C2'!V14,'C2'!W14),EXACT('C2'!AB14,'C2'!AC14),EXACT('C2'!AH14,'C2'!AI14),EXACT('C2'!AN14,'C2'!AO14),AND('C2'!W14="X",'C2'!AC14="X",'C2'!AI14="X",'C2'!AO14="X"),OR('C2'!W14="M",'C2'!AC14="M",'C2'!AI14="M",'C2'!AO14="M")),"",SUM('C2'!V14,'C2'!AB14,'C2'!AH14,'C2'!AN14))</f>
        <v/>
      </c>
      <c r="I363" s="188" t="str">
        <f>IF(AND(AND('C2'!W14="X",'C2'!AC14="X",'C2'!AI14="X",'C2'!AO14="X"),SUM('C2'!V14,'C2'!AB14,'C2'!AH14,'C2'!AN14)=0,ISNUMBER('C2'!AQ14)),"",IF(OR('C2'!W14="M",'C2'!AC14="M",'C2'!AI14="M",'C2'!AO14="M"),"M",IF(AND('C2'!W14='C2'!AC14,'C2'!W14='C2'!AI14,'C2'!W14='C2'!AO14,OR('C2'!W14="X",'C2'!W14="W",'C2'!W14="Z")),UPPER('C2'!W14),"")))</f>
        <v/>
      </c>
      <c r="J363" s="81" t="s">
        <v>482</v>
      </c>
      <c r="K363" s="188" t="str">
        <f>IF(AND(ISBLANK('C2'!AQ14),$L$363&lt;&gt;"Z"),"",'C2'!AQ14)</f>
        <v/>
      </c>
      <c r="L363" s="188" t="str">
        <f>IF(ISBLANK('C2'!AR14),"",'C2'!AR14)</f>
        <v/>
      </c>
      <c r="M363" s="78" t="str">
        <f t="shared" si="7"/>
        <v>OK</v>
      </c>
      <c r="N363" s="79"/>
    </row>
    <row r="364" spans="1:14" hidden="1">
      <c r="A364" s="80" t="s">
        <v>2592</v>
      </c>
      <c r="B364" s="186" t="s">
        <v>2669</v>
      </c>
      <c r="C364" s="187" t="s">
        <v>171</v>
      </c>
      <c r="D364" s="189" t="s">
        <v>2670</v>
      </c>
      <c r="E364" s="187" t="s">
        <v>482</v>
      </c>
      <c r="F364" s="187" t="s">
        <v>171</v>
      </c>
      <c r="G364" s="189" t="s">
        <v>2671</v>
      </c>
      <c r="H364" s="188" t="str">
        <f>IF(OR(EXACT('C2'!V15,'C2'!W15),EXACT('C2'!AB15,'C2'!AC15),EXACT('C2'!AH15,'C2'!AI15),EXACT('C2'!AN15,'C2'!AO15),AND('C2'!W15="X",'C2'!AC15="X",'C2'!AI15="X",'C2'!AO15="X"),OR('C2'!W15="M",'C2'!AC15="M",'C2'!AI15="M",'C2'!AO15="M")),"",SUM('C2'!V15,'C2'!AB15,'C2'!AH15,'C2'!AN15))</f>
        <v/>
      </c>
      <c r="I364" s="188" t="str">
        <f>IF(AND(AND('C2'!W15="X",'C2'!AC15="X",'C2'!AI15="X",'C2'!AO15="X"),SUM('C2'!V15,'C2'!AB15,'C2'!AH15,'C2'!AN15)=0,ISNUMBER('C2'!AQ15)),"",IF(OR('C2'!W15="M",'C2'!AC15="M",'C2'!AI15="M",'C2'!AO15="M"),"M",IF(AND('C2'!W15='C2'!AC15,'C2'!W15='C2'!AI15,'C2'!W15='C2'!AO15,OR('C2'!W15="X",'C2'!W15="W",'C2'!W15="Z")),UPPER('C2'!W15),"")))</f>
        <v/>
      </c>
      <c r="J364" s="81" t="s">
        <v>482</v>
      </c>
      <c r="K364" s="188" t="str">
        <f>IF(AND(ISBLANK('C2'!AQ15),$L$364&lt;&gt;"Z"),"",'C2'!AQ15)</f>
        <v/>
      </c>
      <c r="L364" s="188" t="str">
        <f>IF(ISBLANK('C2'!AR15),"",'C2'!AR15)</f>
        <v/>
      </c>
      <c r="M364" s="78" t="str">
        <f t="shared" si="7"/>
        <v>OK</v>
      </c>
      <c r="N364" s="79"/>
    </row>
    <row r="365" spans="1:14" hidden="1">
      <c r="A365" s="80" t="s">
        <v>2592</v>
      </c>
      <c r="B365" s="186" t="s">
        <v>2672</v>
      </c>
      <c r="C365" s="187" t="s">
        <v>171</v>
      </c>
      <c r="D365" s="189" t="s">
        <v>2673</v>
      </c>
      <c r="E365" s="187" t="s">
        <v>482</v>
      </c>
      <c r="F365" s="187" t="s">
        <v>171</v>
      </c>
      <c r="G365" s="189" t="s">
        <v>2674</v>
      </c>
      <c r="H365" s="188" t="str">
        <f>IF(OR(AND('C2'!AQ14="",'C2'!AR14=""),AND('C2'!AQ15="",'C2'!AR15=""),AND('C2'!AR14="X",'C2'!AR15="X"),OR('C2'!AR14="M",'C2'!AR15="M")),"",SUM('C2'!AQ14,'C2'!AQ15))</f>
        <v/>
      </c>
      <c r="I365" s="188" t="str">
        <f>IF(AND(AND('C2'!AR14="X",'C2'!AR15="X"),SUM('C2'!AQ14,'C2'!AQ15)=0,ISNUMBER('C2'!AQ16)),"",IF(OR('C2'!AR14="M",'C2'!AR15="M"),"M",IF(AND('C2'!AR14='C2'!AR15,OR('C2'!AR14="X",'C2'!AR14="W",'C2'!AR14="Z")),UPPER('C2'!AR14),"")))</f>
        <v/>
      </c>
      <c r="J365" s="81" t="s">
        <v>482</v>
      </c>
      <c r="K365" s="188" t="str">
        <f>IF(AND(ISBLANK('C2'!AQ16),$L$365&lt;&gt;"Z"),"",'C2'!AQ16)</f>
        <v/>
      </c>
      <c r="L365" s="188" t="str">
        <f>IF(ISBLANK('C2'!AR16),"",'C2'!AR16)</f>
        <v/>
      </c>
      <c r="M365" s="78" t="str">
        <f t="shared" si="7"/>
        <v>OK</v>
      </c>
      <c r="N365" s="79"/>
    </row>
    <row r="366" spans="1:14" hidden="1">
      <c r="A366" s="80" t="s">
        <v>2592</v>
      </c>
      <c r="B366" s="186" t="s">
        <v>2675</v>
      </c>
      <c r="C366" s="187" t="s">
        <v>171</v>
      </c>
      <c r="D366" s="189" t="s">
        <v>2676</v>
      </c>
      <c r="E366" s="187" t="s">
        <v>482</v>
      </c>
      <c r="F366" s="187" t="s">
        <v>171</v>
      </c>
      <c r="G366" s="189" t="s">
        <v>2677</v>
      </c>
      <c r="H366" s="188" t="str">
        <f>IF(OR(EXACT('C2'!V17,'C2'!W17),EXACT('C2'!AB17,'C2'!AC17),EXACT('C2'!AH17,'C2'!AI17),EXACT('C2'!AN17,'C2'!AO17),AND('C2'!W17="X",'C2'!AC17="X",'C2'!AI17="X",'C2'!AO17="X"),OR('C2'!W17="M",'C2'!AC17="M",'C2'!AI17="M",'C2'!AO17="M")),"",SUM('C2'!V17,'C2'!AB17,'C2'!AH17,'C2'!AN17))</f>
        <v/>
      </c>
      <c r="I366" s="188" t="str">
        <f>IF(AND(AND('C2'!W17="X",'C2'!AC17="X",'C2'!AI17="X",'C2'!AO17="X"),SUM('C2'!V17,'C2'!AB17,'C2'!AH17,'C2'!AN17)=0,ISNUMBER('C2'!AQ17)),"",IF(OR('C2'!W17="M",'C2'!AC17="M",'C2'!AI17="M",'C2'!AO17="M"),"M",IF(AND('C2'!W17='C2'!AC17,'C2'!W17='C2'!AI17,'C2'!W17='C2'!AO17,OR('C2'!W17="X",'C2'!W17="W",'C2'!W17="Z")),UPPER('C2'!W17),"")))</f>
        <v/>
      </c>
      <c r="J366" s="81" t="s">
        <v>482</v>
      </c>
      <c r="K366" s="188" t="str">
        <f>IF(AND(ISBLANK('C2'!AQ17),$L$366&lt;&gt;"Z"),"",'C2'!AQ17)</f>
        <v/>
      </c>
      <c r="L366" s="188" t="str">
        <f>IF(ISBLANK('C2'!AR17),"",'C2'!AR17)</f>
        <v/>
      </c>
      <c r="M366" s="78" t="str">
        <f t="shared" si="7"/>
        <v>OK</v>
      </c>
      <c r="N366" s="79"/>
    </row>
    <row r="367" spans="1:14" hidden="1">
      <c r="A367" s="80" t="s">
        <v>2592</v>
      </c>
      <c r="B367" s="186" t="s">
        <v>2678</v>
      </c>
      <c r="C367" s="187" t="s">
        <v>171</v>
      </c>
      <c r="D367" s="189" t="s">
        <v>2679</v>
      </c>
      <c r="E367" s="187" t="s">
        <v>482</v>
      </c>
      <c r="F367" s="187" t="s">
        <v>171</v>
      </c>
      <c r="G367" s="189" t="s">
        <v>2680</v>
      </c>
      <c r="H367" s="188" t="str">
        <f>IF(OR(EXACT('C2'!V18,'C2'!W18),EXACT('C2'!AB18,'C2'!AC18),EXACT('C2'!AH18,'C2'!AI18),EXACT('C2'!AN18,'C2'!AO18),AND('C2'!W18="X",'C2'!AC18="X",'C2'!AI18="X",'C2'!AO18="X"),OR('C2'!W18="M",'C2'!AC18="M",'C2'!AI18="M",'C2'!AO18="M")),"",SUM('C2'!V18,'C2'!AB18,'C2'!AH18,'C2'!AN18))</f>
        <v/>
      </c>
      <c r="I367" s="188" t="str">
        <f>IF(AND(AND('C2'!W18="X",'C2'!AC18="X",'C2'!AI18="X",'C2'!AO18="X"),SUM('C2'!V18,'C2'!AB18,'C2'!AH18,'C2'!AN18)=0,ISNUMBER('C2'!AQ18)),"",IF(OR('C2'!W18="M",'C2'!AC18="M",'C2'!AI18="M",'C2'!AO18="M"),"M",IF(AND('C2'!W18='C2'!AC18,'C2'!W18='C2'!AI18,'C2'!W18='C2'!AO18,OR('C2'!W18="X",'C2'!W18="W",'C2'!W18="Z")),UPPER('C2'!W18),"")))</f>
        <v/>
      </c>
      <c r="J367" s="81" t="s">
        <v>482</v>
      </c>
      <c r="K367" s="188" t="str">
        <f>IF(AND(ISBLANK('C2'!AQ18),$L$367&lt;&gt;"Z"),"",'C2'!AQ18)</f>
        <v/>
      </c>
      <c r="L367" s="188" t="str">
        <f>IF(ISBLANK('C2'!AR18),"",'C2'!AR18)</f>
        <v/>
      </c>
      <c r="M367" s="78" t="str">
        <f t="shared" si="7"/>
        <v>OK</v>
      </c>
      <c r="N367" s="79"/>
    </row>
    <row r="368" spans="1:14" hidden="1">
      <c r="A368" s="80" t="s">
        <v>2592</v>
      </c>
      <c r="B368" s="186" t="s">
        <v>2681</v>
      </c>
      <c r="C368" s="187" t="s">
        <v>171</v>
      </c>
      <c r="D368" s="189" t="s">
        <v>2682</v>
      </c>
      <c r="E368" s="187" t="s">
        <v>482</v>
      </c>
      <c r="F368" s="187" t="s">
        <v>171</v>
      </c>
      <c r="G368" s="189" t="s">
        <v>2683</v>
      </c>
      <c r="H368" s="188" t="str">
        <f>IF(OR(AND('C2'!AQ17="",'C2'!AR17=""),AND('C2'!AQ18="",'C2'!AR18=""),AND('C2'!AR17="X",'C2'!AR18="X"),OR('C2'!AR17="M",'C2'!AR18="M")),"",SUM('C2'!AQ17,'C2'!AQ18))</f>
        <v/>
      </c>
      <c r="I368" s="188" t="str">
        <f>IF(AND(AND('C2'!AR17="X",'C2'!AR18="X"),SUM('C2'!AQ17,'C2'!AQ18)=0,ISNUMBER('C2'!AQ19)),"",IF(OR('C2'!AR17="M",'C2'!AR18="M"),"M",IF(AND('C2'!AR17='C2'!AR18,OR('C2'!AR17="X",'C2'!AR17="W",'C2'!AR17="Z")),UPPER('C2'!AR17),"")))</f>
        <v/>
      </c>
      <c r="J368" s="81" t="s">
        <v>482</v>
      </c>
      <c r="K368" s="188" t="str">
        <f>IF(AND(ISBLANK('C2'!AQ19),$L$368&lt;&gt;"Z"),"",'C2'!AQ19)</f>
        <v/>
      </c>
      <c r="L368" s="188" t="str">
        <f>IF(ISBLANK('C2'!AR19),"",'C2'!AR19)</f>
        <v/>
      </c>
      <c r="M368" s="78" t="str">
        <f t="shared" si="7"/>
        <v>OK</v>
      </c>
      <c r="N368" s="79"/>
    </row>
    <row r="369" spans="1:14" hidden="1">
      <c r="A369" s="80" t="s">
        <v>2592</v>
      </c>
      <c r="B369" s="186" t="s">
        <v>2684</v>
      </c>
      <c r="C369" s="187" t="s">
        <v>171</v>
      </c>
      <c r="D369" s="189" t="s">
        <v>2685</v>
      </c>
      <c r="E369" s="187" t="s">
        <v>482</v>
      </c>
      <c r="F369" s="187" t="s">
        <v>171</v>
      </c>
      <c r="G369" s="189" t="s">
        <v>2625</v>
      </c>
      <c r="H369" s="188" t="str">
        <f>IF(OR(AND('C2'!AQ14="",'C2'!AR14=""),AND('C2'!AQ17="",'C2'!AR17=""),AND('C2'!AR14="X",'C2'!AR17="X"),OR('C2'!AR14="M",'C2'!AR17="M")),"",SUM('C2'!AQ14,'C2'!AQ17))</f>
        <v/>
      </c>
      <c r="I369" s="188" t="str">
        <f>IF(AND(AND('C2'!AR14="X",'C2'!AR17="X"),SUM('C2'!AQ14,'C2'!AQ17)=0,ISNUMBER('C2'!AQ20)),"",IF(OR('C2'!AR14="M",'C2'!AR17="M"),"M",IF(AND('C2'!AR14='C2'!AR17,OR('C2'!AR14="X",'C2'!AR14="W",'C2'!AR14="Z")),UPPER('C2'!AR14),"")))</f>
        <v/>
      </c>
      <c r="J369" s="81" t="s">
        <v>482</v>
      </c>
      <c r="K369" s="188" t="str">
        <f>IF(AND(ISBLANK('C2'!AQ20),$L$369&lt;&gt;"Z"),"",'C2'!AQ20)</f>
        <v/>
      </c>
      <c r="L369" s="188" t="str">
        <f>IF(ISBLANK('C2'!AR20),"",'C2'!AR20)</f>
        <v/>
      </c>
      <c r="M369" s="78" t="str">
        <f t="shared" si="7"/>
        <v>OK</v>
      </c>
      <c r="N369" s="79"/>
    </row>
    <row r="370" spans="1:14" hidden="1">
      <c r="A370" s="80" t="s">
        <v>2592</v>
      </c>
      <c r="B370" s="186" t="s">
        <v>2686</v>
      </c>
      <c r="C370" s="187" t="s">
        <v>171</v>
      </c>
      <c r="D370" s="189" t="s">
        <v>2687</v>
      </c>
      <c r="E370" s="187" t="s">
        <v>482</v>
      </c>
      <c r="F370" s="187" t="s">
        <v>171</v>
      </c>
      <c r="G370" s="189" t="s">
        <v>2619</v>
      </c>
      <c r="H370" s="188" t="str">
        <f>IF(OR(AND('C2'!AQ15="",'C2'!AR15=""),AND('C2'!AQ18="",'C2'!AR18=""),AND('C2'!AR15="X",'C2'!AR18="X"),OR('C2'!AR15="M",'C2'!AR18="M")),"",SUM('C2'!AQ15,'C2'!AQ18))</f>
        <v/>
      </c>
      <c r="I370" s="188" t="str">
        <f>IF(AND(AND('C2'!AR15="X",'C2'!AR18="X"),SUM('C2'!AQ15,'C2'!AQ18)=0,ISNUMBER('C2'!AQ21)),"",IF(OR('C2'!AR15="M",'C2'!AR18="M"),"M",IF(AND('C2'!AR15='C2'!AR18,OR('C2'!AR15="X",'C2'!AR15="W",'C2'!AR15="Z")),UPPER('C2'!AR15),"")))</f>
        <v/>
      </c>
      <c r="J370" s="81" t="s">
        <v>482</v>
      </c>
      <c r="K370" s="188" t="str">
        <f>IF(AND(ISBLANK('C2'!AQ21),$L$370&lt;&gt;"Z"),"",'C2'!AQ21)</f>
        <v/>
      </c>
      <c r="L370" s="188" t="str">
        <f>IF(ISBLANK('C2'!AR21),"",'C2'!AR21)</f>
        <v/>
      </c>
      <c r="M370" s="78" t="str">
        <f t="shared" si="7"/>
        <v>OK</v>
      </c>
      <c r="N370" s="79"/>
    </row>
    <row r="371" spans="1:14" hidden="1">
      <c r="A371" s="80" t="s">
        <v>2592</v>
      </c>
      <c r="B371" s="186" t="s">
        <v>2688</v>
      </c>
      <c r="C371" s="187" t="s">
        <v>171</v>
      </c>
      <c r="D371" s="189" t="s">
        <v>2689</v>
      </c>
      <c r="E371" s="187" t="s">
        <v>482</v>
      </c>
      <c r="F371" s="187" t="s">
        <v>171</v>
      </c>
      <c r="G371" s="189" t="s">
        <v>2611</v>
      </c>
      <c r="H371" s="188" t="str">
        <f>IF(OR(AND('C2'!AQ16="",'C2'!AR16=""),AND('C2'!AQ19="",'C2'!AR19=""),AND('C2'!AR16="X",'C2'!AR19="X"),OR('C2'!AR16="M",'C2'!AR19="M")),"",SUM('C2'!AQ16,'C2'!AQ19))</f>
        <v/>
      </c>
      <c r="I371" s="188" t="str">
        <f>IF(AND(AND('C2'!AR16="X",'C2'!AR19="X"),SUM('C2'!AQ16,'C2'!AQ19)=0,ISNUMBER('C2'!AQ22)),"",IF(OR('C2'!AR16="M",'C2'!AR19="M"),"M",IF(AND('C2'!AR16='C2'!AR19,OR('C2'!AR16="X",'C2'!AR16="W",'C2'!AR16="Z")),UPPER('C2'!AR16),"")))</f>
        <v/>
      </c>
      <c r="J371" s="81" t="s">
        <v>482</v>
      </c>
      <c r="K371" s="188" t="str">
        <f>IF(AND(ISBLANK('C2'!AQ22),$L$371&lt;&gt;"Z"),"",'C2'!AQ22)</f>
        <v/>
      </c>
      <c r="L371" s="188" t="str">
        <f>IF(ISBLANK('C2'!AR22),"",'C2'!AR22)</f>
        <v/>
      </c>
      <c r="M371" s="78" t="str">
        <f t="shared" si="7"/>
        <v>OK</v>
      </c>
      <c r="N371" s="79"/>
    </row>
    <row r="372" spans="1:14" hidden="1">
      <c r="A372" s="80" t="s">
        <v>2592</v>
      </c>
      <c r="B372" s="186" t="s">
        <v>2690</v>
      </c>
      <c r="C372" s="187" t="s">
        <v>171</v>
      </c>
      <c r="D372" s="189" t="s">
        <v>2691</v>
      </c>
      <c r="E372" s="187" t="s">
        <v>482</v>
      </c>
      <c r="F372" s="187" t="s">
        <v>171</v>
      </c>
      <c r="G372" s="189" t="s">
        <v>2655</v>
      </c>
      <c r="H372" s="188" t="str">
        <f>IF(OR(EXACT('C2'!V23,'C2'!W23),EXACT('C2'!AB23,'C2'!AC23),EXACT('C2'!AH23,'C2'!AI23),EXACT('C2'!AN23,'C2'!AO23),AND('C2'!W23="X",'C2'!AC23="X",'C2'!AI23="X",'C2'!AO23="X"),OR('C2'!W23="M",'C2'!AC23="M",'C2'!AI23="M",'C2'!AO23="M")),"",SUM('C2'!V23,'C2'!AB23,'C2'!AH23,'C2'!AN23))</f>
        <v/>
      </c>
      <c r="I372" s="188" t="str">
        <f>IF(AND(AND('C2'!W23="X",'C2'!AC23="X",'C2'!AI23="X",'C2'!AO23="X"),SUM('C2'!V23,'C2'!AB23,'C2'!AH23,'C2'!AN23)=0,ISNUMBER('C2'!AQ23)),"",IF(OR('C2'!W23="M",'C2'!AC23="M",'C2'!AI23="M",'C2'!AO23="M"),"M",IF(AND('C2'!W23='C2'!AC23,'C2'!W23='C2'!AI23,'C2'!W23='C2'!AO23,OR('C2'!W23="X",'C2'!W23="W",'C2'!W23="Z")),UPPER('C2'!W23),"")))</f>
        <v/>
      </c>
      <c r="J372" s="81" t="s">
        <v>482</v>
      </c>
      <c r="K372" s="188" t="str">
        <f>IF(AND(ISBLANK('C2'!AQ23),$L$372&lt;&gt;"Z"),"",'C2'!AQ23)</f>
        <v/>
      </c>
      <c r="L372" s="188" t="str">
        <f>IF(ISBLANK('C2'!AR23),"",'C2'!AR23)</f>
        <v/>
      </c>
      <c r="M372" s="78" t="str">
        <f t="shared" si="7"/>
        <v>OK</v>
      </c>
      <c r="N372" s="79"/>
    </row>
    <row r="373" spans="1:14" hidden="1">
      <c r="A373" s="80" t="s">
        <v>2592</v>
      </c>
      <c r="B373" s="186" t="s">
        <v>1374</v>
      </c>
      <c r="C373" s="187" t="s">
        <v>171</v>
      </c>
      <c r="D373" s="189" t="s">
        <v>1375</v>
      </c>
      <c r="E373" s="187" t="s">
        <v>482</v>
      </c>
      <c r="F373" s="187" t="s">
        <v>171</v>
      </c>
      <c r="G373" s="189" t="s">
        <v>557</v>
      </c>
      <c r="H373" s="188" t="str">
        <f>IF(OR(EXACT('C2'!V23,'C2'!W23),EXACT('C2'!AB23,'C2'!AC23),EXACT('C2'!AH23,'C2'!AI23),EXACT('C2'!AN23,'C2'!AO23),AND('C2'!W23="X",'C2'!AC23="X",'C2'!AI23="X",'C2'!AO23="X"),OR('C2'!W23="M",'C2'!AC23="M",'C2'!AI23="M",'C2'!AO23="M")),"",SUM('C2'!V23,'C2'!AB23,'C2'!AH23,'C2'!AN23))</f>
        <v/>
      </c>
      <c r="I373" s="188" t="str">
        <f>IF(AND(AND('C2'!W23="X",'C2'!AC23="X",'C2'!AI23="X",'C2'!AO23="X"),SUM('C2'!V23,'C2'!AB23,'C2'!AH23,'C2'!AN23)=0,ISNUMBER('C2'!AQ23)),"",IF(OR('C2'!W23="M",'C2'!AC23="M",'C2'!AI23="M",'C2'!AO23="M"),"M",IF(AND('C2'!W23='C2'!AC23,'C2'!W23='C2'!AI23,'C2'!W23='C2'!AO23,OR('C2'!W23="X",'C2'!W23="W",'C2'!W23="Z")),UPPER('C2'!W23),"")))</f>
        <v/>
      </c>
      <c r="J373" s="81" t="s">
        <v>482</v>
      </c>
      <c r="K373" s="188" t="str">
        <f>IF(AND(ISBLANK('C2'!AQ23),$L$373&lt;&gt;"Z"),"",'C2'!AQ23)</f>
        <v/>
      </c>
      <c r="L373" s="188" t="str">
        <f>IF(ISBLANK('C2'!AR23),"",'C2'!AR23)</f>
        <v/>
      </c>
      <c r="M373" s="78" t="str">
        <f t="shared" si="7"/>
        <v>OK</v>
      </c>
      <c r="N373" s="79"/>
    </row>
    <row r="374" spans="1:14" hidden="1">
      <c r="A374" s="80" t="s">
        <v>2592</v>
      </c>
      <c r="B374" s="186" t="s">
        <v>1376</v>
      </c>
      <c r="C374" s="187" t="s">
        <v>429</v>
      </c>
      <c r="D374" s="189" t="s">
        <v>1377</v>
      </c>
      <c r="E374" s="187" t="s">
        <v>482</v>
      </c>
      <c r="F374" s="187" t="s">
        <v>429</v>
      </c>
      <c r="G374" s="189" t="s">
        <v>513</v>
      </c>
      <c r="H374" s="188" t="str">
        <f>IF(OR(SUMPRODUCT(--('C3'!V14:'C3'!V24=""),--('C3'!W14:'C3'!W24=""))&gt;0,COUNTIF('C3'!W14:'C3'!W24,"M")&gt;0,COUNTIF('C3'!W14:'C3'!W24,"X")=11),"",SUM('C3'!V14:'C3'!V24))</f>
        <v/>
      </c>
      <c r="I374" s="188" t="str">
        <f>IF(AND(COUNTIF('C3'!W14:'C3'!W24,"X")=11,SUM('C3'!V14:'C3'!V24)=0,ISNUMBER('C3'!V25)),"",IF(COUNTIF('C3'!W14:'C3'!W24,"M")&gt;0,"M",IF(AND(COUNTIF('C3'!W14:'C3'!W24,'C3'!W14)=11,OR('C3'!W14="X",'C3'!W14="W",'C3'!W14="Z")),UPPER('C3'!W14),"")))</f>
        <v/>
      </c>
      <c r="J374" s="81" t="s">
        <v>482</v>
      </c>
      <c r="K374" s="188" t="str">
        <f>IF(AND(ISBLANK('C3'!V25),$L$374&lt;&gt;"Z"),"",'C3'!V25)</f>
        <v/>
      </c>
      <c r="L374" s="188" t="str">
        <f>IF(ISBLANK('C3'!W25),"",'C3'!W25)</f>
        <v/>
      </c>
      <c r="M374" s="78" t="str">
        <f t="shared" si="7"/>
        <v>OK</v>
      </c>
      <c r="N374" s="79"/>
    </row>
    <row r="375" spans="1:14" hidden="1">
      <c r="A375" s="80" t="s">
        <v>2592</v>
      </c>
      <c r="B375" s="186" t="s">
        <v>1378</v>
      </c>
      <c r="C375" s="187" t="s">
        <v>429</v>
      </c>
      <c r="D375" s="189" t="s">
        <v>1379</v>
      </c>
      <c r="E375" s="187" t="s">
        <v>482</v>
      </c>
      <c r="F375" s="187" t="s">
        <v>429</v>
      </c>
      <c r="G375" s="189" t="s">
        <v>502</v>
      </c>
      <c r="H375" s="188" t="str">
        <f>IF(OR(SUMPRODUCT(--('C3'!V26:'C3'!V36=""),--('C3'!W26:'C3'!W36=""))&gt;0,COUNTIF('C3'!W26:'C3'!W36,"M")&gt;0,COUNTIF('C3'!W26:'C3'!W36,"X")=11),"",SUM('C3'!V26:'C3'!V36))</f>
        <v/>
      </c>
      <c r="I375" s="188" t="str">
        <f>IF(AND(COUNTIF('C3'!W26:'C3'!W36,"X")=11,SUM('C3'!V26:'C3'!V36)=0,ISNUMBER('C3'!V37)),"",IF(COUNTIF('C3'!W26:'C3'!W36,"M")&gt;0,"M",IF(AND(COUNTIF('C3'!W26:'C3'!W36,'C3'!W26)=11,OR('C3'!W26="X",'C3'!W26="W",'C3'!W26="Z")),UPPER('C3'!W26),"")))</f>
        <v/>
      </c>
      <c r="J375" s="81" t="s">
        <v>482</v>
      </c>
      <c r="K375" s="188" t="str">
        <f>IF(AND(ISBLANK('C3'!V37),$L$375&lt;&gt;"Z"),"",'C3'!V37)</f>
        <v/>
      </c>
      <c r="L375" s="188" t="str">
        <f>IF(ISBLANK('C3'!W37),"",'C3'!W37)</f>
        <v/>
      </c>
      <c r="M375" s="78" t="str">
        <f t="shared" si="7"/>
        <v>OK</v>
      </c>
      <c r="N375" s="79"/>
    </row>
    <row r="376" spans="1:14" hidden="1">
      <c r="A376" s="80" t="s">
        <v>2592</v>
      </c>
      <c r="B376" s="186" t="s">
        <v>1380</v>
      </c>
      <c r="C376" s="187" t="s">
        <v>429</v>
      </c>
      <c r="D376" s="189" t="s">
        <v>1381</v>
      </c>
      <c r="E376" s="187" t="s">
        <v>482</v>
      </c>
      <c r="F376" s="187" t="s">
        <v>429</v>
      </c>
      <c r="G376" s="189" t="s">
        <v>619</v>
      </c>
      <c r="H376" s="188" t="str">
        <f>IF(OR(AND('C3'!V14="",'C3'!W14=""),AND('C3'!V26="",'C3'!W26=""),AND('C3'!W14="X",'C3'!W26="X"),OR('C3'!W14="M",'C3'!W26="M")),"",SUM('C3'!V14,'C3'!V26))</f>
        <v/>
      </c>
      <c r="I376" s="188" t="str">
        <f>IF(AND(AND('C3'!W14="X",'C3'!W26="X"),SUM('C3'!V14,'C3'!V26)=0,ISNUMBER('C3'!V38)),"",IF(OR('C3'!W14="M",'C3'!W26="M"),"M",IF(AND('C3'!W14='C3'!W26,OR('C3'!W14="X",'C3'!W14="W",'C3'!W14="Z")),UPPER('C3'!W14),"")))</f>
        <v/>
      </c>
      <c r="J376" s="81" t="s">
        <v>482</v>
      </c>
      <c r="K376" s="188" t="str">
        <f>IF(AND(ISBLANK('C3'!V38),$L$376&lt;&gt;"Z"),"",'C3'!V38)</f>
        <v/>
      </c>
      <c r="L376" s="188" t="str">
        <f>IF(ISBLANK('C3'!W38),"",'C3'!W38)</f>
        <v/>
      </c>
      <c r="M376" s="78" t="str">
        <f t="shared" si="7"/>
        <v>OK</v>
      </c>
      <c r="N376" s="79"/>
    </row>
    <row r="377" spans="1:14" hidden="1">
      <c r="A377" s="80" t="s">
        <v>2592</v>
      </c>
      <c r="B377" s="186" t="s">
        <v>1382</v>
      </c>
      <c r="C377" s="187" t="s">
        <v>429</v>
      </c>
      <c r="D377" s="189" t="s">
        <v>1383</v>
      </c>
      <c r="E377" s="187" t="s">
        <v>482</v>
      </c>
      <c r="F377" s="187" t="s">
        <v>429</v>
      </c>
      <c r="G377" s="189" t="s">
        <v>622</v>
      </c>
      <c r="H377" s="188" t="str">
        <f>IF(OR(AND('C3'!V15="",'C3'!W15=""),AND('C3'!V27="",'C3'!W27=""),AND('C3'!W15="X",'C3'!W27="X"),OR('C3'!W15="M",'C3'!W27="M")),"",SUM('C3'!V15,'C3'!V27))</f>
        <v/>
      </c>
      <c r="I377" s="188" t="str">
        <f>IF(AND(AND('C3'!W15="X",'C3'!W27="X"),SUM('C3'!V15,'C3'!V27)=0,ISNUMBER('C3'!V39)),"",IF(OR('C3'!W15="M",'C3'!W27="M"),"M",IF(AND('C3'!W15='C3'!W27,OR('C3'!W15="X",'C3'!W15="W",'C3'!W15="Z")),UPPER('C3'!W15),"")))</f>
        <v/>
      </c>
      <c r="J377" s="81" t="s">
        <v>482</v>
      </c>
      <c r="K377" s="188" t="str">
        <f>IF(AND(ISBLANK('C3'!V39),$L$377&lt;&gt;"Z"),"",'C3'!V39)</f>
        <v/>
      </c>
      <c r="L377" s="188" t="str">
        <f>IF(ISBLANK('C3'!W39),"",'C3'!W39)</f>
        <v/>
      </c>
      <c r="M377" s="78" t="str">
        <f t="shared" si="7"/>
        <v>OK</v>
      </c>
      <c r="N377" s="79"/>
    </row>
    <row r="378" spans="1:14" hidden="1">
      <c r="A378" s="80" t="s">
        <v>2592</v>
      </c>
      <c r="B378" s="186" t="s">
        <v>1384</v>
      </c>
      <c r="C378" s="187" t="s">
        <v>429</v>
      </c>
      <c r="D378" s="189" t="s">
        <v>1385</v>
      </c>
      <c r="E378" s="187" t="s">
        <v>482</v>
      </c>
      <c r="F378" s="187" t="s">
        <v>429</v>
      </c>
      <c r="G378" s="189" t="s">
        <v>625</v>
      </c>
      <c r="H378" s="188" t="str">
        <f>IF(OR(AND('C3'!V16="",'C3'!W16=""),AND('C3'!V28="",'C3'!W28=""),AND('C3'!W16="X",'C3'!W28="X"),OR('C3'!W16="M",'C3'!W28="M")),"",SUM('C3'!V16,'C3'!V28))</f>
        <v/>
      </c>
      <c r="I378" s="188" t="str">
        <f>IF(AND(AND('C3'!W16="X",'C3'!W28="X"),SUM('C3'!V16,'C3'!V28)=0,ISNUMBER('C3'!V40)),"",IF(OR('C3'!W16="M",'C3'!W28="M"),"M",IF(AND('C3'!W16='C3'!W28,OR('C3'!W16="X",'C3'!W16="W",'C3'!W16="Z")),UPPER('C3'!W16),"")))</f>
        <v/>
      </c>
      <c r="J378" s="81" t="s">
        <v>482</v>
      </c>
      <c r="K378" s="188" t="str">
        <f>IF(AND(ISBLANK('C3'!V40),$L$378&lt;&gt;"Z"),"",'C3'!V40)</f>
        <v/>
      </c>
      <c r="L378" s="188" t="str">
        <f>IF(ISBLANK('C3'!W40),"",'C3'!W40)</f>
        <v/>
      </c>
      <c r="M378" s="78" t="str">
        <f t="shared" si="7"/>
        <v>OK</v>
      </c>
      <c r="N378" s="79"/>
    </row>
    <row r="379" spans="1:14" hidden="1">
      <c r="A379" s="80" t="s">
        <v>2592</v>
      </c>
      <c r="B379" s="186" t="s">
        <v>1386</v>
      </c>
      <c r="C379" s="187" t="s">
        <v>429</v>
      </c>
      <c r="D379" s="189" t="s">
        <v>1387</v>
      </c>
      <c r="E379" s="187" t="s">
        <v>482</v>
      </c>
      <c r="F379" s="187" t="s">
        <v>429</v>
      </c>
      <c r="G379" s="189" t="s">
        <v>628</v>
      </c>
      <c r="H379" s="188" t="str">
        <f>IF(OR(AND('C3'!V17="",'C3'!W17=""),AND('C3'!V29="",'C3'!W29=""),AND('C3'!W17="X",'C3'!W29="X"),OR('C3'!W17="M",'C3'!W29="M")),"",SUM('C3'!V17,'C3'!V29))</f>
        <v/>
      </c>
      <c r="I379" s="188" t="str">
        <f>IF(AND(AND('C3'!W17="X",'C3'!W29="X"),SUM('C3'!V17,'C3'!V29)=0,ISNUMBER('C3'!V41)),"",IF(OR('C3'!W17="M",'C3'!W29="M"),"M",IF(AND('C3'!W17='C3'!W29,OR('C3'!W17="X",'C3'!W17="W",'C3'!W17="Z")),UPPER('C3'!W17),"")))</f>
        <v/>
      </c>
      <c r="J379" s="81" t="s">
        <v>482</v>
      </c>
      <c r="K379" s="188" t="str">
        <f>IF(AND(ISBLANK('C3'!V41),$L$379&lt;&gt;"Z"),"",'C3'!V41)</f>
        <v/>
      </c>
      <c r="L379" s="188" t="str">
        <f>IF(ISBLANK('C3'!W41),"",'C3'!W41)</f>
        <v/>
      </c>
      <c r="M379" s="78" t="str">
        <f t="shared" si="7"/>
        <v>OK</v>
      </c>
      <c r="N379" s="79"/>
    </row>
    <row r="380" spans="1:14" hidden="1">
      <c r="A380" s="80" t="s">
        <v>2592</v>
      </c>
      <c r="B380" s="186" t="s">
        <v>1388</v>
      </c>
      <c r="C380" s="187" t="s">
        <v>429</v>
      </c>
      <c r="D380" s="189" t="s">
        <v>1389</v>
      </c>
      <c r="E380" s="187" t="s">
        <v>482</v>
      </c>
      <c r="F380" s="187" t="s">
        <v>429</v>
      </c>
      <c r="G380" s="189" t="s">
        <v>516</v>
      </c>
      <c r="H380" s="188" t="str">
        <f>IF(OR(AND('C3'!V18="",'C3'!W18=""),AND('C3'!V30="",'C3'!W30=""),AND('C3'!W18="X",'C3'!W30="X"),OR('C3'!W18="M",'C3'!W30="M")),"",SUM('C3'!V18,'C3'!V30))</f>
        <v/>
      </c>
      <c r="I380" s="188" t="str">
        <f>IF(AND(AND('C3'!W18="X",'C3'!W30="X"),SUM('C3'!V18,'C3'!V30)=0,ISNUMBER('C3'!V42)),"",IF(OR('C3'!W18="M",'C3'!W30="M"),"M",IF(AND('C3'!W18='C3'!W30,OR('C3'!W18="X",'C3'!W18="W",'C3'!W18="Z")),UPPER('C3'!W18),"")))</f>
        <v/>
      </c>
      <c r="J380" s="81" t="s">
        <v>482</v>
      </c>
      <c r="K380" s="188" t="str">
        <f>IF(AND(ISBLANK('C3'!V42),$L$380&lt;&gt;"Z"),"",'C3'!V42)</f>
        <v/>
      </c>
      <c r="L380" s="188" t="str">
        <f>IF(ISBLANK('C3'!W42),"",'C3'!W42)</f>
        <v/>
      </c>
      <c r="M380" s="78" t="str">
        <f t="shared" si="7"/>
        <v>OK</v>
      </c>
      <c r="N380" s="79"/>
    </row>
    <row r="381" spans="1:14" hidden="1">
      <c r="A381" s="80" t="s">
        <v>2592</v>
      </c>
      <c r="B381" s="186" t="s">
        <v>1390</v>
      </c>
      <c r="C381" s="187" t="s">
        <v>429</v>
      </c>
      <c r="D381" s="189" t="s">
        <v>1391</v>
      </c>
      <c r="E381" s="187" t="s">
        <v>482</v>
      </c>
      <c r="F381" s="187" t="s">
        <v>429</v>
      </c>
      <c r="G381" s="189" t="s">
        <v>834</v>
      </c>
      <c r="H381" s="188" t="str">
        <f>IF(OR(AND('C3'!V19="",'C3'!W19=""),AND('C3'!V31="",'C3'!W31=""),AND('C3'!W19="X",'C3'!W31="X"),OR('C3'!W19="M",'C3'!W31="M")),"",SUM('C3'!V19,'C3'!V31))</f>
        <v/>
      </c>
      <c r="I381" s="188" t="str">
        <f>IF(AND(AND('C3'!W19="X",'C3'!W31="X"),SUM('C3'!V19,'C3'!V31)=0,ISNUMBER('C3'!V43)),"",IF(OR('C3'!W19="M",'C3'!W31="M"),"M",IF(AND('C3'!W19='C3'!W31,OR('C3'!W19="X",'C3'!W19="W",'C3'!W19="Z")),UPPER('C3'!W19),"")))</f>
        <v/>
      </c>
      <c r="J381" s="81" t="s">
        <v>482</v>
      </c>
      <c r="K381" s="188" t="str">
        <f>IF(AND(ISBLANK('C3'!V43),$L$381&lt;&gt;"Z"),"",'C3'!V43)</f>
        <v/>
      </c>
      <c r="L381" s="188" t="str">
        <f>IF(ISBLANK('C3'!W43),"",'C3'!W43)</f>
        <v/>
      </c>
      <c r="M381" s="78" t="str">
        <f t="shared" si="7"/>
        <v>OK</v>
      </c>
      <c r="N381" s="79"/>
    </row>
    <row r="382" spans="1:14" hidden="1">
      <c r="A382" s="80" t="s">
        <v>2592</v>
      </c>
      <c r="B382" s="186" t="s">
        <v>1392</v>
      </c>
      <c r="C382" s="187" t="s">
        <v>429</v>
      </c>
      <c r="D382" s="189" t="s">
        <v>1393</v>
      </c>
      <c r="E382" s="187" t="s">
        <v>482</v>
      </c>
      <c r="F382" s="187" t="s">
        <v>429</v>
      </c>
      <c r="G382" s="189" t="s">
        <v>633</v>
      </c>
      <c r="H382" s="188" t="str">
        <f>IF(OR(AND('C3'!V20="",'C3'!W20=""),AND('C3'!V32="",'C3'!W32=""),AND('C3'!W20="X",'C3'!W32="X"),OR('C3'!W20="M",'C3'!W32="M")),"",SUM('C3'!V20,'C3'!V32))</f>
        <v/>
      </c>
      <c r="I382" s="188" t="str">
        <f>IF(AND(AND('C3'!W20="X",'C3'!W32="X"),SUM('C3'!V20,'C3'!V32)=0,ISNUMBER('C3'!V44)),"",IF(OR('C3'!W20="M",'C3'!W32="M"),"M",IF(AND('C3'!W20='C3'!W32,OR('C3'!W20="X",'C3'!W20="W",'C3'!W20="Z")),UPPER('C3'!W20),"")))</f>
        <v/>
      </c>
      <c r="J382" s="81" t="s">
        <v>482</v>
      </c>
      <c r="K382" s="188" t="str">
        <f>IF(AND(ISBLANK('C3'!V44),$L$382&lt;&gt;"Z"),"",'C3'!V44)</f>
        <v/>
      </c>
      <c r="L382" s="188" t="str">
        <f>IF(ISBLANK('C3'!W44),"",'C3'!W44)</f>
        <v/>
      </c>
      <c r="M382" s="78" t="str">
        <f t="shared" si="7"/>
        <v>OK</v>
      </c>
      <c r="N382" s="79"/>
    </row>
    <row r="383" spans="1:14" hidden="1">
      <c r="A383" s="80" t="s">
        <v>2592</v>
      </c>
      <c r="B383" s="186" t="s">
        <v>1394</v>
      </c>
      <c r="C383" s="187" t="s">
        <v>429</v>
      </c>
      <c r="D383" s="189" t="s">
        <v>1395</v>
      </c>
      <c r="E383" s="187" t="s">
        <v>482</v>
      </c>
      <c r="F383" s="187" t="s">
        <v>429</v>
      </c>
      <c r="G383" s="189" t="s">
        <v>636</v>
      </c>
      <c r="H383" s="188" t="str">
        <f>IF(OR(AND('C3'!V21="",'C3'!W21=""),AND('C3'!V33="",'C3'!W33=""),AND('C3'!W21="X",'C3'!W33="X"),OR('C3'!W21="M",'C3'!W33="M")),"",SUM('C3'!V21,'C3'!V33))</f>
        <v/>
      </c>
      <c r="I383" s="188" t="str">
        <f>IF(AND(AND('C3'!W21="X",'C3'!W33="X"),SUM('C3'!V21,'C3'!V33)=0,ISNUMBER('C3'!V45)),"",IF(OR('C3'!W21="M",'C3'!W33="M"),"M",IF(AND('C3'!W21='C3'!W33,OR('C3'!W21="X",'C3'!W21="W",'C3'!W21="Z")),UPPER('C3'!W21),"")))</f>
        <v/>
      </c>
      <c r="J383" s="81" t="s">
        <v>482</v>
      </c>
      <c r="K383" s="188" t="str">
        <f>IF(AND(ISBLANK('C3'!V45),$L$383&lt;&gt;"Z"),"",'C3'!V45)</f>
        <v/>
      </c>
      <c r="L383" s="188" t="str">
        <f>IF(ISBLANK('C3'!W45),"",'C3'!W45)</f>
        <v/>
      </c>
      <c r="M383" s="78" t="str">
        <f t="shared" si="7"/>
        <v>OK</v>
      </c>
      <c r="N383" s="79"/>
    </row>
    <row r="384" spans="1:14" hidden="1">
      <c r="A384" s="80" t="s">
        <v>2592</v>
      </c>
      <c r="B384" s="186" t="s">
        <v>1396</v>
      </c>
      <c r="C384" s="187" t="s">
        <v>429</v>
      </c>
      <c r="D384" s="189" t="s">
        <v>1397</v>
      </c>
      <c r="E384" s="187" t="s">
        <v>482</v>
      </c>
      <c r="F384" s="187" t="s">
        <v>429</v>
      </c>
      <c r="G384" s="189" t="s">
        <v>639</v>
      </c>
      <c r="H384" s="188" t="str">
        <f>IF(OR(AND('C3'!V22="",'C3'!W22=""),AND('C3'!V34="",'C3'!W34=""),AND('C3'!W22="X",'C3'!W34="X"),OR('C3'!W22="M",'C3'!W34="M")),"",SUM('C3'!V22,'C3'!V34))</f>
        <v/>
      </c>
      <c r="I384" s="188" t="str">
        <f>IF(AND(AND('C3'!W22="X",'C3'!W34="X"),SUM('C3'!V22,'C3'!V34)=0,ISNUMBER('C3'!V46)),"",IF(OR('C3'!W22="M",'C3'!W34="M"),"M",IF(AND('C3'!W22='C3'!W34,OR('C3'!W22="X",'C3'!W22="W",'C3'!W22="Z")),UPPER('C3'!W22),"")))</f>
        <v/>
      </c>
      <c r="J384" s="81" t="s">
        <v>482</v>
      </c>
      <c r="K384" s="188" t="str">
        <f>IF(AND(ISBLANK('C3'!V46),$L$384&lt;&gt;"Z"),"",'C3'!V46)</f>
        <v/>
      </c>
      <c r="L384" s="188" t="str">
        <f>IF(ISBLANK('C3'!W46),"",'C3'!W46)</f>
        <v/>
      </c>
      <c r="M384" s="78" t="str">
        <f t="shared" si="7"/>
        <v>OK</v>
      </c>
      <c r="N384" s="79"/>
    </row>
    <row r="385" spans="1:14" hidden="1">
      <c r="A385" s="80" t="s">
        <v>2592</v>
      </c>
      <c r="B385" s="186" t="s">
        <v>1398</v>
      </c>
      <c r="C385" s="187" t="s">
        <v>429</v>
      </c>
      <c r="D385" s="189" t="s">
        <v>1399</v>
      </c>
      <c r="E385" s="187" t="s">
        <v>482</v>
      </c>
      <c r="F385" s="187" t="s">
        <v>429</v>
      </c>
      <c r="G385" s="189" t="s">
        <v>642</v>
      </c>
      <c r="H385" s="188" t="str">
        <f>IF(OR(AND('C3'!V23="",'C3'!W23=""),AND('C3'!V35="",'C3'!W35=""),AND('C3'!W23="X",'C3'!W35="X"),OR('C3'!W23="M",'C3'!W35="M")),"",SUM('C3'!V23,'C3'!V35))</f>
        <v/>
      </c>
      <c r="I385" s="188" t="str">
        <f>IF(AND(AND('C3'!W23="X",'C3'!W35="X"),SUM('C3'!V23,'C3'!V35)=0,ISNUMBER('C3'!V47)),"",IF(OR('C3'!W23="M",'C3'!W35="M"),"M",IF(AND('C3'!W23='C3'!W35,OR('C3'!W23="X",'C3'!W23="W",'C3'!W23="Z")),UPPER('C3'!W23),"")))</f>
        <v/>
      </c>
      <c r="J385" s="81" t="s">
        <v>482</v>
      </c>
      <c r="K385" s="188" t="str">
        <f>IF(AND(ISBLANK('C3'!V47),$L$385&lt;&gt;"Z"),"",'C3'!V47)</f>
        <v/>
      </c>
      <c r="L385" s="188" t="str">
        <f>IF(ISBLANK('C3'!W47),"",'C3'!W47)</f>
        <v/>
      </c>
      <c r="M385" s="78" t="str">
        <f t="shared" si="7"/>
        <v>OK</v>
      </c>
      <c r="N385" s="79"/>
    </row>
    <row r="386" spans="1:14" hidden="1">
      <c r="A386" s="80" t="s">
        <v>2592</v>
      </c>
      <c r="B386" s="186" t="s">
        <v>1400</v>
      </c>
      <c r="C386" s="187" t="s">
        <v>429</v>
      </c>
      <c r="D386" s="189" t="s">
        <v>1401</v>
      </c>
      <c r="E386" s="187" t="s">
        <v>482</v>
      </c>
      <c r="F386" s="187" t="s">
        <v>429</v>
      </c>
      <c r="G386" s="189" t="s">
        <v>645</v>
      </c>
      <c r="H386" s="188" t="str">
        <f>IF(OR(AND('C3'!V24="",'C3'!W24=""),AND('C3'!V36="",'C3'!W36=""),AND('C3'!W24="X",'C3'!W36="X"),OR('C3'!W24="M",'C3'!W36="M")),"",SUM('C3'!V24,'C3'!V36))</f>
        <v/>
      </c>
      <c r="I386" s="188" t="str">
        <f>IF(AND(AND('C3'!W24="X",'C3'!W36="X"),SUM('C3'!V24,'C3'!V36)=0,ISNUMBER('C3'!V48)),"",IF(OR('C3'!W24="M",'C3'!W36="M"),"M",IF(AND('C3'!W24='C3'!W36,OR('C3'!W24="X",'C3'!W24="W",'C3'!W24="Z")),UPPER('C3'!W24),"")))</f>
        <v/>
      </c>
      <c r="J386" s="81" t="s">
        <v>482</v>
      </c>
      <c r="K386" s="188" t="str">
        <f>IF(AND(ISBLANK('C3'!V48),$L$386&lt;&gt;"Z"),"",'C3'!V48)</f>
        <v/>
      </c>
      <c r="L386" s="188" t="str">
        <f>IF(ISBLANK('C3'!W48),"",'C3'!W48)</f>
        <v/>
      </c>
      <c r="M386" s="78" t="str">
        <f t="shared" si="7"/>
        <v>OK</v>
      </c>
      <c r="N386" s="79"/>
    </row>
    <row r="387" spans="1:14" hidden="1">
      <c r="A387" s="80" t="s">
        <v>2592</v>
      </c>
      <c r="B387" s="186" t="s">
        <v>1402</v>
      </c>
      <c r="C387" s="187" t="s">
        <v>429</v>
      </c>
      <c r="D387" s="189" t="s">
        <v>1403</v>
      </c>
      <c r="E387" s="187" t="s">
        <v>482</v>
      </c>
      <c r="F387" s="187" t="s">
        <v>429</v>
      </c>
      <c r="G387" s="189" t="s">
        <v>491</v>
      </c>
      <c r="H387" s="188" t="str">
        <f>IF(OR(AND('C3'!V25="",'C3'!W25=""),AND('C3'!V37="",'C3'!W37=""),AND('C3'!W25="X",'C3'!W37="X"),OR('C3'!W25="M",'C3'!W37="M")),"",SUM('C3'!V25,'C3'!V37))</f>
        <v/>
      </c>
      <c r="I387" s="188" t="str">
        <f>IF(AND(AND('C3'!W25="X",'C3'!W37="X"),SUM('C3'!V25,'C3'!V37)=0,ISNUMBER('C3'!V49)),"",IF(OR('C3'!W25="M",'C3'!W37="M"),"M",IF(AND('C3'!W25='C3'!W37,OR('C3'!W25="X",'C3'!W25="W",'C3'!W25="Z")),UPPER('C3'!W25),"")))</f>
        <v/>
      </c>
      <c r="J387" s="81" t="s">
        <v>482</v>
      </c>
      <c r="K387" s="188" t="str">
        <f>IF(AND(ISBLANK('C3'!V49),$L$387&lt;&gt;"Z"),"",'C3'!V49)</f>
        <v/>
      </c>
      <c r="L387" s="188" t="str">
        <f>IF(ISBLANK('C3'!W49),"",'C3'!W49)</f>
        <v/>
      </c>
      <c r="M387" s="78" t="str">
        <f t="shared" si="7"/>
        <v>OK</v>
      </c>
      <c r="N387" s="79"/>
    </row>
    <row r="388" spans="1:14" hidden="1">
      <c r="A388" s="80" t="s">
        <v>2592</v>
      </c>
      <c r="B388" s="186" t="s">
        <v>1404</v>
      </c>
      <c r="C388" s="187" t="s">
        <v>429</v>
      </c>
      <c r="D388" s="189" t="s">
        <v>1405</v>
      </c>
      <c r="E388" s="187" t="s">
        <v>482</v>
      </c>
      <c r="F388" s="187" t="s">
        <v>429</v>
      </c>
      <c r="G388" s="189" t="s">
        <v>185</v>
      </c>
      <c r="H388" s="188" t="str">
        <f>IF(OR(SUMPRODUCT(--('C3'!Y14:'C3'!Y24=""),--('C3'!Z14:'C3'!Z24=""))&gt;0,COUNTIF('C3'!Z14:'C3'!Z24,"M")&gt;0,COUNTIF('C3'!Z14:'C3'!Z24,"X")=11),"",SUM('C3'!Y14:'C3'!Y24))</f>
        <v/>
      </c>
      <c r="I388" s="188" t="str">
        <f>IF(AND(COUNTIF('C3'!Z14:'C3'!Z24,"X")=11,SUM('C3'!Y14:'C3'!Y24)=0,ISNUMBER('C3'!Y25)),"",IF(COUNTIF('C3'!Z14:'C3'!Z24,"M")&gt;0,"M",IF(AND(COUNTIF('C3'!Z14:'C3'!Z24,'C3'!Z14)=11,OR('C3'!Z14="X",'C3'!Z14="W",'C3'!Z14="Z")),UPPER('C3'!Z14),"")))</f>
        <v/>
      </c>
      <c r="J388" s="81" t="s">
        <v>482</v>
      </c>
      <c r="K388" s="188" t="str">
        <f>IF(AND(ISBLANK('C3'!Y25),$L$388&lt;&gt;"Z"),"",'C3'!Y25)</f>
        <v/>
      </c>
      <c r="L388" s="188" t="str">
        <f>IF(ISBLANK('C3'!Z25),"",'C3'!Z25)</f>
        <v/>
      </c>
      <c r="M388" s="78" t="str">
        <f t="shared" si="7"/>
        <v>OK</v>
      </c>
      <c r="N388" s="79"/>
    </row>
    <row r="389" spans="1:14" hidden="1">
      <c r="A389" s="80" t="s">
        <v>2592</v>
      </c>
      <c r="B389" s="186" t="s">
        <v>1406</v>
      </c>
      <c r="C389" s="187" t="s">
        <v>429</v>
      </c>
      <c r="D389" s="189" t="s">
        <v>1407</v>
      </c>
      <c r="E389" s="187" t="s">
        <v>482</v>
      </c>
      <c r="F389" s="187" t="s">
        <v>429</v>
      </c>
      <c r="G389" s="189" t="s">
        <v>506</v>
      </c>
      <c r="H389" s="188" t="str">
        <f>IF(OR(SUMPRODUCT(--('C3'!Y26:'C3'!Y36=""),--('C3'!Z26:'C3'!Z36=""))&gt;0,COUNTIF('C3'!Z26:'C3'!Z36,"M")&gt;0,COUNTIF('C3'!Z26:'C3'!Z36,"X")=11),"",SUM('C3'!Y26:'C3'!Y36))</f>
        <v/>
      </c>
      <c r="I389" s="188" t="str">
        <f>IF(AND(COUNTIF('C3'!Z26:'C3'!Z36,"X")=11,SUM('C3'!Y26:'C3'!Y36)=0,ISNUMBER('C3'!Y37)),"",IF(COUNTIF('C3'!Z26:'C3'!Z36,"M")&gt;0,"M",IF(AND(COUNTIF('C3'!Z26:'C3'!Z36,'C3'!Z26)=11,OR('C3'!Z26="X",'C3'!Z26="W",'C3'!Z26="Z")),UPPER('C3'!Z26),"")))</f>
        <v/>
      </c>
      <c r="J389" s="81" t="s">
        <v>482</v>
      </c>
      <c r="K389" s="188" t="str">
        <f>IF(AND(ISBLANK('C3'!Y37),$L$389&lt;&gt;"Z"),"",'C3'!Y37)</f>
        <v/>
      </c>
      <c r="L389" s="188" t="str">
        <f>IF(ISBLANK('C3'!Z37),"",'C3'!Z37)</f>
        <v/>
      </c>
      <c r="M389" s="78" t="str">
        <f t="shared" si="7"/>
        <v>OK</v>
      </c>
      <c r="N389" s="79"/>
    </row>
    <row r="390" spans="1:14" hidden="1">
      <c r="A390" s="80" t="s">
        <v>2592</v>
      </c>
      <c r="B390" s="186" t="s">
        <v>1408</v>
      </c>
      <c r="C390" s="187" t="s">
        <v>429</v>
      </c>
      <c r="D390" s="189" t="s">
        <v>1409</v>
      </c>
      <c r="E390" s="187" t="s">
        <v>482</v>
      </c>
      <c r="F390" s="187" t="s">
        <v>429</v>
      </c>
      <c r="G390" s="189" t="s">
        <v>618</v>
      </c>
      <c r="H390" s="188" t="str">
        <f>IF(OR(AND('C3'!Y14="",'C3'!Z14=""),AND('C3'!Y26="",'C3'!Z26=""),AND('C3'!Z14="X",'C3'!Z26="X"),OR('C3'!Z14="M",'C3'!Z26="M")),"",SUM('C3'!Y14,'C3'!Y26))</f>
        <v/>
      </c>
      <c r="I390" s="188" t="str">
        <f>IF(AND(AND('C3'!Z14="X",'C3'!Z26="X"),SUM('C3'!Y14,'C3'!Y26)=0,ISNUMBER('C3'!Y38)),"",IF(OR('C3'!Z14="M",'C3'!Z26="M"),"M",IF(AND('C3'!Z14='C3'!Z26,OR('C3'!Z14="X",'C3'!Z14="W",'C3'!Z14="Z")),UPPER('C3'!Z14),"")))</f>
        <v/>
      </c>
      <c r="J390" s="81" t="s">
        <v>482</v>
      </c>
      <c r="K390" s="188" t="str">
        <f>IF(AND(ISBLANK('C3'!Y38),$L$390&lt;&gt;"Z"),"",'C3'!Y38)</f>
        <v/>
      </c>
      <c r="L390" s="188" t="str">
        <f>IF(ISBLANK('C3'!Z38),"",'C3'!Z38)</f>
        <v/>
      </c>
      <c r="M390" s="78" t="str">
        <f t="shared" si="7"/>
        <v>OK</v>
      </c>
      <c r="N390" s="79"/>
    </row>
    <row r="391" spans="1:14" hidden="1">
      <c r="A391" s="80" t="s">
        <v>2592</v>
      </c>
      <c r="B391" s="186" t="s">
        <v>1410</v>
      </c>
      <c r="C391" s="187" t="s">
        <v>429</v>
      </c>
      <c r="D391" s="189" t="s">
        <v>1411</v>
      </c>
      <c r="E391" s="187" t="s">
        <v>482</v>
      </c>
      <c r="F391" s="187" t="s">
        <v>429</v>
      </c>
      <c r="G391" s="189" t="s">
        <v>621</v>
      </c>
      <c r="H391" s="188" t="str">
        <f>IF(OR(AND('C3'!Y15="",'C3'!Z15=""),AND('C3'!Y27="",'C3'!Z27=""),AND('C3'!Z15="X",'C3'!Z27="X"),OR('C3'!Z15="M",'C3'!Z27="M")),"",SUM('C3'!Y15,'C3'!Y27))</f>
        <v/>
      </c>
      <c r="I391" s="188" t="str">
        <f>IF(AND(AND('C3'!Z15="X",'C3'!Z27="X"),SUM('C3'!Y15,'C3'!Y27)=0,ISNUMBER('C3'!Y39)),"",IF(OR('C3'!Z15="M",'C3'!Z27="M"),"M",IF(AND('C3'!Z15='C3'!Z27,OR('C3'!Z15="X",'C3'!Z15="W",'C3'!Z15="Z")),UPPER('C3'!Z15),"")))</f>
        <v/>
      </c>
      <c r="J391" s="81" t="s">
        <v>482</v>
      </c>
      <c r="K391" s="188" t="str">
        <f>IF(AND(ISBLANK('C3'!Y39),$L$391&lt;&gt;"Z"),"",'C3'!Y39)</f>
        <v/>
      </c>
      <c r="L391" s="188" t="str">
        <f>IF(ISBLANK('C3'!Z39),"",'C3'!Z39)</f>
        <v/>
      </c>
      <c r="M391" s="78" t="str">
        <f t="shared" si="7"/>
        <v>OK</v>
      </c>
      <c r="N391" s="79"/>
    </row>
    <row r="392" spans="1:14" hidden="1">
      <c r="A392" s="80" t="s">
        <v>2592</v>
      </c>
      <c r="B392" s="186" t="s">
        <v>1412</v>
      </c>
      <c r="C392" s="187" t="s">
        <v>429</v>
      </c>
      <c r="D392" s="189" t="s">
        <v>1413</v>
      </c>
      <c r="E392" s="187" t="s">
        <v>482</v>
      </c>
      <c r="F392" s="187" t="s">
        <v>429</v>
      </c>
      <c r="G392" s="189" t="s">
        <v>624</v>
      </c>
      <c r="H392" s="188" t="str">
        <f>IF(OR(AND('C3'!Y16="",'C3'!Z16=""),AND('C3'!Y28="",'C3'!Z28=""),AND('C3'!Z16="X",'C3'!Z28="X"),OR('C3'!Z16="M",'C3'!Z28="M")),"",SUM('C3'!Y16,'C3'!Y28))</f>
        <v/>
      </c>
      <c r="I392" s="188" t="str">
        <f>IF(AND(AND('C3'!Z16="X",'C3'!Z28="X"),SUM('C3'!Y16,'C3'!Y28)=0,ISNUMBER('C3'!Y40)),"",IF(OR('C3'!Z16="M",'C3'!Z28="M"),"M",IF(AND('C3'!Z16='C3'!Z28,OR('C3'!Z16="X",'C3'!Z16="W",'C3'!Z16="Z")),UPPER('C3'!Z16),"")))</f>
        <v/>
      </c>
      <c r="J392" s="81" t="s">
        <v>482</v>
      </c>
      <c r="K392" s="188" t="str">
        <f>IF(AND(ISBLANK('C3'!Y40),$L$392&lt;&gt;"Z"),"",'C3'!Y40)</f>
        <v/>
      </c>
      <c r="L392" s="188" t="str">
        <f>IF(ISBLANK('C3'!Z40),"",'C3'!Z40)</f>
        <v/>
      </c>
      <c r="M392" s="78" t="str">
        <f t="shared" ref="M392:M455" si="8">IF(AND(ISNUMBER(H392),ISNUMBER(K392)),IF(OR(ROUND(H392,0)&lt;&gt;ROUND(K392,0),I392&lt;&gt;L392),"Check","OK"),IF(OR(AND(H392&lt;&gt;K392,I392&lt;&gt;"Z",L392&lt;&gt;"Z"),I392&lt;&gt;L392),"Check","OK"))</f>
        <v>OK</v>
      </c>
      <c r="N392" s="79"/>
    </row>
    <row r="393" spans="1:14" hidden="1">
      <c r="A393" s="80" t="s">
        <v>2592</v>
      </c>
      <c r="B393" s="186" t="s">
        <v>1414</v>
      </c>
      <c r="C393" s="187" t="s">
        <v>429</v>
      </c>
      <c r="D393" s="189" t="s">
        <v>1415</v>
      </c>
      <c r="E393" s="187" t="s">
        <v>482</v>
      </c>
      <c r="F393" s="187" t="s">
        <v>429</v>
      </c>
      <c r="G393" s="189" t="s">
        <v>627</v>
      </c>
      <c r="H393" s="188" t="str">
        <f>IF(OR(AND('C3'!Y17="",'C3'!Z17=""),AND('C3'!Y29="",'C3'!Z29=""),AND('C3'!Z17="X",'C3'!Z29="X"),OR('C3'!Z17="M",'C3'!Z29="M")),"",SUM('C3'!Y17,'C3'!Y29))</f>
        <v/>
      </c>
      <c r="I393" s="188" t="str">
        <f>IF(AND(AND('C3'!Z17="X",'C3'!Z29="X"),SUM('C3'!Y17,'C3'!Y29)=0,ISNUMBER('C3'!Y41)),"",IF(OR('C3'!Z17="M",'C3'!Z29="M"),"M",IF(AND('C3'!Z17='C3'!Z29,OR('C3'!Z17="X",'C3'!Z17="W",'C3'!Z17="Z")),UPPER('C3'!Z17),"")))</f>
        <v/>
      </c>
      <c r="J393" s="81" t="s">
        <v>482</v>
      </c>
      <c r="K393" s="188" t="str">
        <f>IF(AND(ISBLANK('C3'!Y41),$L$393&lt;&gt;"Z"),"",'C3'!Y41)</f>
        <v/>
      </c>
      <c r="L393" s="188" t="str">
        <f>IF(ISBLANK('C3'!Z41),"",'C3'!Z41)</f>
        <v/>
      </c>
      <c r="M393" s="78" t="str">
        <f t="shared" si="8"/>
        <v>OK</v>
      </c>
      <c r="N393" s="79"/>
    </row>
    <row r="394" spans="1:14" hidden="1">
      <c r="A394" s="80" t="s">
        <v>2592</v>
      </c>
      <c r="B394" s="186" t="s">
        <v>1416</v>
      </c>
      <c r="C394" s="187" t="s">
        <v>429</v>
      </c>
      <c r="D394" s="189" t="s">
        <v>1417</v>
      </c>
      <c r="E394" s="187" t="s">
        <v>482</v>
      </c>
      <c r="F394" s="187" t="s">
        <v>429</v>
      </c>
      <c r="G394" s="189" t="s">
        <v>630</v>
      </c>
      <c r="H394" s="188" t="str">
        <f>IF(OR(AND('C3'!Y18="",'C3'!Z18=""),AND('C3'!Y30="",'C3'!Z30=""),AND('C3'!Z18="X",'C3'!Z30="X"),OR('C3'!Z18="M",'C3'!Z30="M")),"",SUM('C3'!Y18,'C3'!Y30))</f>
        <v/>
      </c>
      <c r="I394" s="188" t="str">
        <f>IF(AND(AND('C3'!Z18="X",'C3'!Z30="X"),SUM('C3'!Y18,'C3'!Y30)=0,ISNUMBER('C3'!Y42)),"",IF(OR('C3'!Z18="M",'C3'!Z30="M"),"M",IF(AND('C3'!Z18='C3'!Z30,OR('C3'!Z18="X",'C3'!Z18="W",'C3'!Z18="Z")),UPPER('C3'!Z18),"")))</f>
        <v/>
      </c>
      <c r="J394" s="81" t="s">
        <v>482</v>
      </c>
      <c r="K394" s="188" t="str">
        <f>IF(AND(ISBLANK('C3'!Y42),$L$394&lt;&gt;"Z"),"",'C3'!Y42)</f>
        <v/>
      </c>
      <c r="L394" s="188" t="str">
        <f>IF(ISBLANK('C3'!Z42),"",'C3'!Z42)</f>
        <v/>
      </c>
      <c r="M394" s="78" t="str">
        <f t="shared" si="8"/>
        <v>OK</v>
      </c>
      <c r="N394" s="79"/>
    </row>
    <row r="395" spans="1:14" hidden="1">
      <c r="A395" s="80" t="s">
        <v>2592</v>
      </c>
      <c r="B395" s="186" t="s">
        <v>1418</v>
      </c>
      <c r="C395" s="187" t="s">
        <v>429</v>
      </c>
      <c r="D395" s="189" t="s">
        <v>1419</v>
      </c>
      <c r="E395" s="187" t="s">
        <v>482</v>
      </c>
      <c r="F395" s="187" t="s">
        <v>429</v>
      </c>
      <c r="G395" s="189" t="s">
        <v>871</v>
      </c>
      <c r="H395" s="188" t="str">
        <f>IF(OR(AND('C3'!Y19="",'C3'!Z19=""),AND('C3'!Y31="",'C3'!Z31=""),AND('C3'!Z19="X",'C3'!Z31="X"),OR('C3'!Z19="M",'C3'!Z31="M")),"",SUM('C3'!Y19,'C3'!Y31))</f>
        <v/>
      </c>
      <c r="I395" s="188" t="str">
        <f>IF(AND(AND('C3'!Z19="X",'C3'!Z31="X"),SUM('C3'!Y19,'C3'!Y31)=0,ISNUMBER('C3'!Y43)),"",IF(OR('C3'!Z19="M",'C3'!Z31="M"),"M",IF(AND('C3'!Z19='C3'!Z31,OR('C3'!Z19="X",'C3'!Z19="W",'C3'!Z19="Z")),UPPER('C3'!Z19),"")))</f>
        <v/>
      </c>
      <c r="J395" s="81" t="s">
        <v>482</v>
      </c>
      <c r="K395" s="188" t="str">
        <f>IF(AND(ISBLANK('C3'!Y43),$L$395&lt;&gt;"Z"),"",'C3'!Y43)</f>
        <v/>
      </c>
      <c r="L395" s="188" t="str">
        <f>IF(ISBLANK('C3'!Z43),"",'C3'!Z43)</f>
        <v/>
      </c>
      <c r="M395" s="78" t="str">
        <f t="shared" si="8"/>
        <v>OK</v>
      </c>
      <c r="N395" s="79"/>
    </row>
    <row r="396" spans="1:14" hidden="1">
      <c r="A396" s="80" t="s">
        <v>2592</v>
      </c>
      <c r="B396" s="186" t="s">
        <v>1420</v>
      </c>
      <c r="C396" s="187" t="s">
        <v>429</v>
      </c>
      <c r="D396" s="189" t="s">
        <v>1421</v>
      </c>
      <c r="E396" s="187" t="s">
        <v>482</v>
      </c>
      <c r="F396" s="187" t="s">
        <v>429</v>
      </c>
      <c r="G396" s="189" t="s">
        <v>632</v>
      </c>
      <c r="H396" s="188" t="str">
        <f>IF(OR(AND('C3'!Y20="",'C3'!Z20=""),AND('C3'!Y32="",'C3'!Z32=""),AND('C3'!Z20="X",'C3'!Z32="X"),OR('C3'!Z20="M",'C3'!Z32="M")),"",SUM('C3'!Y20,'C3'!Y32))</f>
        <v/>
      </c>
      <c r="I396" s="188" t="str">
        <f>IF(AND(AND('C3'!Z20="X",'C3'!Z32="X"),SUM('C3'!Y20,'C3'!Y32)=0,ISNUMBER('C3'!Y44)),"",IF(OR('C3'!Z20="M",'C3'!Z32="M"),"M",IF(AND('C3'!Z20='C3'!Z32,OR('C3'!Z20="X",'C3'!Z20="W",'C3'!Z20="Z")),UPPER('C3'!Z20),"")))</f>
        <v/>
      </c>
      <c r="J396" s="81" t="s">
        <v>482</v>
      </c>
      <c r="K396" s="188" t="str">
        <f>IF(AND(ISBLANK('C3'!Y44),$L$396&lt;&gt;"Z"),"",'C3'!Y44)</f>
        <v/>
      </c>
      <c r="L396" s="188" t="str">
        <f>IF(ISBLANK('C3'!Z44),"",'C3'!Z44)</f>
        <v/>
      </c>
      <c r="M396" s="78" t="str">
        <f t="shared" si="8"/>
        <v>OK</v>
      </c>
      <c r="N396" s="79"/>
    </row>
    <row r="397" spans="1:14" hidden="1">
      <c r="A397" s="80" t="s">
        <v>2592</v>
      </c>
      <c r="B397" s="186" t="s">
        <v>1422</v>
      </c>
      <c r="C397" s="187" t="s">
        <v>429</v>
      </c>
      <c r="D397" s="189" t="s">
        <v>1423</v>
      </c>
      <c r="E397" s="187" t="s">
        <v>482</v>
      </c>
      <c r="F397" s="187" t="s">
        <v>429</v>
      </c>
      <c r="G397" s="189" t="s">
        <v>635</v>
      </c>
      <c r="H397" s="188" t="str">
        <f>IF(OR(AND('C3'!Y21="",'C3'!Z21=""),AND('C3'!Y33="",'C3'!Z33=""),AND('C3'!Z21="X",'C3'!Z33="X"),OR('C3'!Z21="M",'C3'!Z33="M")),"",SUM('C3'!Y21,'C3'!Y33))</f>
        <v/>
      </c>
      <c r="I397" s="188" t="str">
        <f>IF(AND(AND('C3'!Z21="X",'C3'!Z33="X"),SUM('C3'!Y21,'C3'!Y33)=0,ISNUMBER('C3'!Y45)),"",IF(OR('C3'!Z21="M",'C3'!Z33="M"),"M",IF(AND('C3'!Z21='C3'!Z33,OR('C3'!Z21="X",'C3'!Z21="W",'C3'!Z21="Z")),UPPER('C3'!Z21),"")))</f>
        <v/>
      </c>
      <c r="J397" s="81" t="s">
        <v>482</v>
      </c>
      <c r="K397" s="188" t="str">
        <f>IF(AND(ISBLANK('C3'!Y45),$L$397&lt;&gt;"Z"),"",'C3'!Y45)</f>
        <v/>
      </c>
      <c r="L397" s="188" t="str">
        <f>IF(ISBLANK('C3'!Z45),"",'C3'!Z45)</f>
        <v/>
      </c>
      <c r="M397" s="78" t="str">
        <f t="shared" si="8"/>
        <v>OK</v>
      </c>
      <c r="N397" s="79"/>
    </row>
    <row r="398" spans="1:14" hidden="1">
      <c r="A398" s="80" t="s">
        <v>2592</v>
      </c>
      <c r="B398" s="186" t="s">
        <v>1424</v>
      </c>
      <c r="C398" s="187" t="s">
        <v>429</v>
      </c>
      <c r="D398" s="189" t="s">
        <v>1425</v>
      </c>
      <c r="E398" s="187" t="s">
        <v>482</v>
      </c>
      <c r="F398" s="187" t="s">
        <v>429</v>
      </c>
      <c r="G398" s="189" t="s">
        <v>638</v>
      </c>
      <c r="H398" s="188" t="str">
        <f>IF(OR(AND('C3'!Y22="",'C3'!Z22=""),AND('C3'!Y34="",'C3'!Z34=""),AND('C3'!Z22="X",'C3'!Z34="X"),OR('C3'!Z22="M",'C3'!Z34="M")),"",SUM('C3'!Y22,'C3'!Y34))</f>
        <v/>
      </c>
      <c r="I398" s="188" t="str">
        <f>IF(AND(AND('C3'!Z22="X",'C3'!Z34="X"),SUM('C3'!Y22,'C3'!Y34)=0,ISNUMBER('C3'!Y46)),"",IF(OR('C3'!Z22="M",'C3'!Z34="M"),"M",IF(AND('C3'!Z22='C3'!Z34,OR('C3'!Z22="X",'C3'!Z22="W",'C3'!Z22="Z")),UPPER('C3'!Z22),"")))</f>
        <v/>
      </c>
      <c r="J398" s="81" t="s">
        <v>482</v>
      </c>
      <c r="K398" s="188" t="str">
        <f>IF(AND(ISBLANK('C3'!Y46),$L$398&lt;&gt;"Z"),"",'C3'!Y46)</f>
        <v/>
      </c>
      <c r="L398" s="188" t="str">
        <f>IF(ISBLANK('C3'!Z46),"",'C3'!Z46)</f>
        <v/>
      </c>
      <c r="M398" s="78" t="str">
        <f t="shared" si="8"/>
        <v>OK</v>
      </c>
      <c r="N398" s="79"/>
    </row>
    <row r="399" spans="1:14" hidden="1">
      <c r="A399" s="80" t="s">
        <v>2592</v>
      </c>
      <c r="B399" s="186" t="s">
        <v>1426</v>
      </c>
      <c r="C399" s="187" t="s">
        <v>429</v>
      </c>
      <c r="D399" s="189" t="s">
        <v>1427</v>
      </c>
      <c r="E399" s="187" t="s">
        <v>482</v>
      </c>
      <c r="F399" s="187" t="s">
        <v>429</v>
      </c>
      <c r="G399" s="189" t="s">
        <v>641</v>
      </c>
      <c r="H399" s="188" t="str">
        <f>IF(OR(AND('C3'!Y23="",'C3'!Z23=""),AND('C3'!Y35="",'C3'!Z35=""),AND('C3'!Z23="X",'C3'!Z35="X"),OR('C3'!Z23="M",'C3'!Z35="M")),"",SUM('C3'!Y23,'C3'!Y35))</f>
        <v/>
      </c>
      <c r="I399" s="188" t="str">
        <f>IF(AND(AND('C3'!Z23="X",'C3'!Z35="X"),SUM('C3'!Y23,'C3'!Y35)=0,ISNUMBER('C3'!Y47)),"",IF(OR('C3'!Z23="M",'C3'!Z35="M"),"M",IF(AND('C3'!Z23='C3'!Z35,OR('C3'!Z23="X",'C3'!Z23="W",'C3'!Z23="Z")),UPPER('C3'!Z23),"")))</f>
        <v/>
      </c>
      <c r="J399" s="81" t="s">
        <v>482</v>
      </c>
      <c r="K399" s="188" t="str">
        <f>IF(AND(ISBLANK('C3'!Y47),$L$399&lt;&gt;"Z"),"",'C3'!Y47)</f>
        <v/>
      </c>
      <c r="L399" s="188" t="str">
        <f>IF(ISBLANK('C3'!Z47),"",'C3'!Z47)</f>
        <v/>
      </c>
      <c r="M399" s="78" t="str">
        <f t="shared" si="8"/>
        <v>OK</v>
      </c>
      <c r="N399" s="79"/>
    </row>
    <row r="400" spans="1:14" hidden="1">
      <c r="A400" s="80" t="s">
        <v>2592</v>
      </c>
      <c r="B400" s="186" t="s">
        <v>1428</v>
      </c>
      <c r="C400" s="187" t="s">
        <v>429</v>
      </c>
      <c r="D400" s="189" t="s">
        <v>1429</v>
      </c>
      <c r="E400" s="187" t="s">
        <v>482</v>
      </c>
      <c r="F400" s="187" t="s">
        <v>429</v>
      </c>
      <c r="G400" s="189" t="s">
        <v>644</v>
      </c>
      <c r="H400" s="188" t="str">
        <f>IF(OR(AND('C3'!Y24="",'C3'!Z24=""),AND('C3'!Y36="",'C3'!Z36=""),AND('C3'!Z24="X",'C3'!Z36="X"),OR('C3'!Z24="M",'C3'!Z36="M")),"",SUM('C3'!Y24,'C3'!Y36))</f>
        <v/>
      </c>
      <c r="I400" s="188" t="str">
        <f>IF(AND(AND('C3'!Z24="X",'C3'!Z36="X"),SUM('C3'!Y24,'C3'!Y36)=0,ISNUMBER('C3'!Y48)),"",IF(OR('C3'!Z24="M",'C3'!Z36="M"),"M",IF(AND('C3'!Z24='C3'!Z36,OR('C3'!Z24="X",'C3'!Z24="W",'C3'!Z24="Z")),UPPER('C3'!Z24),"")))</f>
        <v/>
      </c>
      <c r="J400" s="81" t="s">
        <v>482</v>
      </c>
      <c r="K400" s="188" t="str">
        <f>IF(AND(ISBLANK('C3'!Y48),$L$400&lt;&gt;"Z"),"",'C3'!Y48)</f>
        <v/>
      </c>
      <c r="L400" s="188" t="str">
        <f>IF(ISBLANK('C3'!Z48),"",'C3'!Z48)</f>
        <v/>
      </c>
      <c r="M400" s="78" t="str">
        <f t="shared" si="8"/>
        <v>OK</v>
      </c>
      <c r="N400" s="79"/>
    </row>
    <row r="401" spans="1:14" hidden="1">
      <c r="A401" s="80" t="s">
        <v>2592</v>
      </c>
      <c r="B401" s="186" t="s">
        <v>1430</v>
      </c>
      <c r="C401" s="187" t="s">
        <v>429</v>
      </c>
      <c r="D401" s="189" t="s">
        <v>1431</v>
      </c>
      <c r="E401" s="187" t="s">
        <v>482</v>
      </c>
      <c r="F401" s="187" t="s">
        <v>429</v>
      </c>
      <c r="G401" s="189" t="s">
        <v>495</v>
      </c>
      <c r="H401" s="188" t="str">
        <f>IF(OR(AND('C3'!Y25="",'C3'!Z25=""),AND('C3'!Y37="",'C3'!Z37=""),AND('C3'!Z25="X",'C3'!Z37="X"),OR('C3'!Z25="M",'C3'!Z37="M")),"",SUM('C3'!Y25,'C3'!Y37))</f>
        <v/>
      </c>
      <c r="I401" s="188" t="str">
        <f>IF(AND(AND('C3'!Z25="X",'C3'!Z37="X"),SUM('C3'!Y25,'C3'!Y37)=0,ISNUMBER('C3'!Y49)),"",IF(OR('C3'!Z25="M",'C3'!Z37="M"),"M",IF(AND('C3'!Z25='C3'!Z37,OR('C3'!Z25="X",'C3'!Z25="W",'C3'!Z25="Z")),UPPER('C3'!Z25),"")))</f>
        <v/>
      </c>
      <c r="J401" s="81" t="s">
        <v>482</v>
      </c>
      <c r="K401" s="188" t="str">
        <f>IF(AND(ISBLANK('C3'!Y49),$L$401&lt;&gt;"Z"),"",'C3'!Y49)</f>
        <v/>
      </c>
      <c r="L401" s="188" t="str">
        <f>IF(ISBLANK('C3'!Z49),"",'C3'!Z49)</f>
        <v/>
      </c>
      <c r="M401" s="78" t="str">
        <f t="shared" si="8"/>
        <v>OK</v>
      </c>
      <c r="N401" s="79"/>
    </row>
    <row r="402" spans="1:14" hidden="1">
      <c r="A402" s="80" t="s">
        <v>2592</v>
      </c>
      <c r="B402" s="186" t="s">
        <v>1432</v>
      </c>
      <c r="C402" s="187" t="s">
        <v>429</v>
      </c>
      <c r="D402" s="189" t="s">
        <v>1433</v>
      </c>
      <c r="E402" s="187" t="s">
        <v>482</v>
      </c>
      <c r="F402" s="187" t="s">
        <v>429</v>
      </c>
      <c r="G402" s="189" t="s">
        <v>518</v>
      </c>
      <c r="H402" s="188" t="str">
        <f>IF(OR(SUMPRODUCT(--('C3'!AB14:'C3'!AB24=""),--('C3'!AC14:'C3'!AC24=""))&gt;0,COUNTIF('C3'!AC14:'C3'!AC24,"M")&gt;0,COUNTIF('C3'!AC14:'C3'!AC24,"X")=11),"",SUM('C3'!AB14:'C3'!AB24))</f>
        <v/>
      </c>
      <c r="I402" s="188" t="str">
        <f>IF(AND(COUNTIF('C3'!AC14:'C3'!AC24,"X")=11,SUM('C3'!AB14:'C3'!AB24)=0,ISNUMBER('C3'!AB25)),"",IF(COUNTIF('C3'!AC14:'C3'!AC24,"M")&gt;0,"M",IF(AND(COUNTIF('C3'!AC14:'C3'!AC24,'C3'!AC14)=11,OR('C3'!AC14="X",'C3'!AC14="W",'C3'!AC14="Z")),UPPER('C3'!AC14),"")))</f>
        <v/>
      </c>
      <c r="J402" s="81" t="s">
        <v>482</v>
      </c>
      <c r="K402" s="188" t="str">
        <f>IF(AND(ISBLANK('C3'!AB25),$L$402&lt;&gt;"Z"),"",'C3'!AB25)</f>
        <v/>
      </c>
      <c r="L402" s="188" t="str">
        <f>IF(ISBLANK('C3'!AC25),"",'C3'!AC25)</f>
        <v/>
      </c>
      <c r="M402" s="78" t="str">
        <f t="shared" si="8"/>
        <v>OK</v>
      </c>
      <c r="N402" s="79"/>
    </row>
    <row r="403" spans="1:14" hidden="1">
      <c r="A403" s="80" t="s">
        <v>2592</v>
      </c>
      <c r="B403" s="186" t="s">
        <v>1434</v>
      </c>
      <c r="C403" s="187" t="s">
        <v>429</v>
      </c>
      <c r="D403" s="189" t="s">
        <v>1435</v>
      </c>
      <c r="E403" s="187" t="s">
        <v>482</v>
      </c>
      <c r="F403" s="187" t="s">
        <v>429</v>
      </c>
      <c r="G403" s="189" t="s">
        <v>508</v>
      </c>
      <c r="H403" s="188" t="str">
        <f>IF(OR(SUMPRODUCT(--('C3'!AB26:'C3'!AB36=""),--('C3'!AC26:'C3'!AC36=""))&gt;0,COUNTIF('C3'!AC26:'C3'!AC36,"M")&gt;0,COUNTIF('C3'!AC26:'C3'!AC36,"X")=11),"",SUM('C3'!AB26:'C3'!AB36))</f>
        <v/>
      </c>
      <c r="I403" s="188" t="str">
        <f>IF(AND(COUNTIF('C3'!AC26:'C3'!AC36,"X")=11,SUM('C3'!AB26:'C3'!AB36)=0,ISNUMBER('C3'!AB37)),"",IF(COUNTIF('C3'!AC26:'C3'!AC36,"M")&gt;0,"M",IF(AND(COUNTIF('C3'!AC26:'C3'!AC36,'C3'!AC26)=11,OR('C3'!AC26="X",'C3'!AC26="W",'C3'!AC26="Z")),UPPER('C3'!AC26),"")))</f>
        <v/>
      </c>
      <c r="J403" s="81" t="s">
        <v>482</v>
      </c>
      <c r="K403" s="188" t="str">
        <f>IF(AND(ISBLANK('C3'!AB37),$L$403&lt;&gt;"Z"),"",'C3'!AB37)</f>
        <v/>
      </c>
      <c r="L403" s="188" t="str">
        <f>IF(ISBLANK('C3'!AC37),"",'C3'!AC37)</f>
        <v/>
      </c>
      <c r="M403" s="78" t="str">
        <f t="shared" si="8"/>
        <v>OK</v>
      </c>
      <c r="N403" s="79"/>
    </row>
    <row r="404" spans="1:14" hidden="1">
      <c r="A404" s="80" t="s">
        <v>2592</v>
      </c>
      <c r="B404" s="186" t="s">
        <v>1436</v>
      </c>
      <c r="C404" s="187" t="s">
        <v>429</v>
      </c>
      <c r="D404" s="189" t="s">
        <v>1437</v>
      </c>
      <c r="E404" s="187" t="s">
        <v>482</v>
      </c>
      <c r="F404" s="187" t="s">
        <v>429</v>
      </c>
      <c r="G404" s="189" t="s">
        <v>928</v>
      </c>
      <c r="H404" s="188" t="str">
        <f>IF(OR(AND('C3'!AB14="",'C3'!AC14=""),AND('C3'!AB26="",'C3'!AC26=""),AND('C3'!AC14="X",'C3'!AC26="X"),OR('C3'!AC14="M",'C3'!AC26="M")),"",SUM('C3'!AB14,'C3'!AB26))</f>
        <v/>
      </c>
      <c r="I404" s="188" t="str">
        <f>IF(AND(AND('C3'!AC14="X",'C3'!AC26="X"),SUM('C3'!AB14,'C3'!AB26)=0,ISNUMBER('C3'!AB38)),"",IF(OR('C3'!AC14="M",'C3'!AC26="M"),"M",IF(AND('C3'!AC14='C3'!AC26,OR('C3'!AC14="X",'C3'!AC14="W",'C3'!AC14="Z")),UPPER('C3'!AC14),"")))</f>
        <v/>
      </c>
      <c r="J404" s="81" t="s">
        <v>482</v>
      </c>
      <c r="K404" s="188" t="str">
        <f>IF(AND(ISBLANK('C3'!AB38),$L$404&lt;&gt;"Z"),"",'C3'!AB38)</f>
        <v/>
      </c>
      <c r="L404" s="188" t="str">
        <f>IF(ISBLANK('C3'!AC38),"",'C3'!AC38)</f>
        <v/>
      </c>
      <c r="M404" s="78" t="str">
        <f t="shared" si="8"/>
        <v>OK</v>
      </c>
      <c r="N404" s="79"/>
    </row>
    <row r="405" spans="1:14" hidden="1">
      <c r="A405" s="80" t="s">
        <v>2592</v>
      </c>
      <c r="B405" s="186" t="s">
        <v>1438</v>
      </c>
      <c r="C405" s="187" t="s">
        <v>429</v>
      </c>
      <c r="D405" s="189" t="s">
        <v>1439</v>
      </c>
      <c r="E405" s="187" t="s">
        <v>482</v>
      </c>
      <c r="F405" s="187" t="s">
        <v>429</v>
      </c>
      <c r="G405" s="189" t="s">
        <v>931</v>
      </c>
      <c r="H405" s="188" t="str">
        <f>IF(OR(AND('C3'!AB15="",'C3'!AC15=""),AND('C3'!AB27="",'C3'!AC27=""),AND('C3'!AC15="X",'C3'!AC27="X"),OR('C3'!AC15="M",'C3'!AC27="M")),"",SUM('C3'!AB15,'C3'!AB27))</f>
        <v/>
      </c>
      <c r="I405" s="188" t="str">
        <f>IF(AND(AND('C3'!AC15="X",'C3'!AC27="X"),SUM('C3'!AB15,'C3'!AB27)=0,ISNUMBER('C3'!AB39)),"",IF(OR('C3'!AC15="M",'C3'!AC27="M"),"M",IF(AND('C3'!AC15='C3'!AC27,OR('C3'!AC15="X",'C3'!AC15="W",'C3'!AC15="Z")),UPPER('C3'!AC15),"")))</f>
        <v/>
      </c>
      <c r="J405" s="81" t="s">
        <v>482</v>
      </c>
      <c r="K405" s="188" t="str">
        <f>IF(AND(ISBLANK('C3'!AB39),$L$405&lt;&gt;"Z"),"",'C3'!AB39)</f>
        <v/>
      </c>
      <c r="L405" s="188" t="str">
        <f>IF(ISBLANK('C3'!AC39),"",'C3'!AC39)</f>
        <v/>
      </c>
      <c r="M405" s="78" t="str">
        <f t="shared" si="8"/>
        <v>OK</v>
      </c>
      <c r="N405" s="79"/>
    </row>
    <row r="406" spans="1:14" hidden="1">
      <c r="A406" s="80" t="s">
        <v>2592</v>
      </c>
      <c r="B406" s="186" t="s">
        <v>1440</v>
      </c>
      <c r="C406" s="187" t="s">
        <v>429</v>
      </c>
      <c r="D406" s="189" t="s">
        <v>1441</v>
      </c>
      <c r="E406" s="187" t="s">
        <v>482</v>
      </c>
      <c r="F406" s="187" t="s">
        <v>429</v>
      </c>
      <c r="G406" s="189" t="s">
        <v>934</v>
      </c>
      <c r="H406" s="188" t="str">
        <f>IF(OR(AND('C3'!AB16="",'C3'!AC16=""),AND('C3'!AB28="",'C3'!AC28=""),AND('C3'!AC16="X",'C3'!AC28="X"),OR('C3'!AC16="M",'C3'!AC28="M")),"",SUM('C3'!AB16,'C3'!AB28))</f>
        <v/>
      </c>
      <c r="I406" s="188" t="str">
        <f>IF(AND(AND('C3'!AC16="X",'C3'!AC28="X"),SUM('C3'!AB16,'C3'!AB28)=0,ISNUMBER('C3'!AB40)),"",IF(OR('C3'!AC16="M",'C3'!AC28="M"),"M",IF(AND('C3'!AC16='C3'!AC28,OR('C3'!AC16="X",'C3'!AC16="W",'C3'!AC16="Z")),UPPER('C3'!AC16),"")))</f>
        <v/>
      </c>
      <c r="J406" s="81" t="s">
        <v>482</v>
      </c>
      <c r="K406" s="188" t="str">
        <f>IF(AND(ISBLANK('C3'!AB40),$L$406&lt;&gt;"Z"),"",'C3'!AB40)</f>
        <v/>
      </c>
      <c r="L406" s="188" t="str">
        <f>IF(ISBLANK('C3'!AC40),"",'C3'!AC40)</f>
        <v/>
      </c>
      <c r="M406" s="78" t="str">
        <f t="shared" si="8"/>
        <v>OK</v>
      </c>
      <c r="N406" s="79"/>
    </row>
    <row r="407" spans="1:14" hidden="1">
      <c r="A407" s="80" t="s">
        <v>2592</v>
      </c>
      <c r="B407" s="186" t="s">
        <v>1442</v>
      </c>
      <c r="C407" s="187" t="s">
        <v>429</v>
      </c>
      <c r="D407" s="189" t="s">
        <v>1443</v>
      </c>
      <c r="E407" s="187" t="s">
        <v>482</v>
      </c>
      <c r="F407" s="187" t="s">
        <v>429</v>
      </c>
      <c r="G407" s="189" t="s">
        <v>937</v>
      </c>
      <c r="H407" s="188" t="str">
        <f>IF(OR(AND('C3'!AB17="",'C3'!AC17=""),AND('C3'!AB29="",'C3'!AC29=""),AND('C3'!AC17="X",'C3'!AC29="X"),OR('C3'!AC17="M",'C3'!AC29="M")),"",SUM('C3'!AB17,'C3'!AB29))</f>
        <v/>
      </c>
      <c r="I407" s="188" t="str">
        <f>IF(AND(AND('C3'!AC17="X",'C3'!AC29="X"),SUM('C3'!AB17,'C3'!AB29)=0,ISNUMBER('C3'!AB41)),"",IF(OR('C3'!AC17="M",'C3'!AC29="M"),"M",IF(AND('C3'!AC17='C3'!AC29,OR('C3'!AC17="X",'C3'!AC17="W",'C3'!AC17="Z")),UPPER('C3'!AC17),"")))</f>
        <v/>
      </c>
      <c r="J407" s="81" t="s">
        <v>482</v>
      </c>
      <c r="K407" s="188" t="str">
        <f>IF(AND(ISBLANK('C3'!AB41),$L$407&lt;&gt;"Z"),"",'C3'!AB41)</f>
        <v/>
      </c>
      <c r="L407" s="188" t="str">
        <f>IF(ISBLANK('C3'!AC41),"",'C3'!AC41)</f>
        <v/>
      </c>
      <c r="M407" s="78" t="str">
        <f t="shared" si="8"/>
        <v>OK</v>
      </c>
      <c r="N407" s="79"/>
    </row>
    <row r="408" spans="1:14" hidden="1">
      <c r="A408" s="80" t="s">
        <v>2592</v>
      </c>
      <c r="B408" s="186" t="s">
        <v>1444</v>
      </c>
      <c r="C408" s="187" t="s">
        <v>429</v>
      </c>
      <c r="D408" s="189" t="s">
        <v>1445</v>
      </c>
      <c r="E408" s="187" t="s">
        <v>482</v>
      </c>
      <c r="F408" s="187" t="s">
        <v>429</v>
      </c>
      <c r="G408" s="189" t="s">
        <v>940</v>
      </c>
      <c r="H408" s="188" t="str">
        <f>IF(OR(AND('C3'!AB18="",'C3'!AC18=""),AND('C3'!AB30="",'C3'!AC30=""),AND('C3'!AC18="X",'C3'!AC30="X"),OR('C3'!AC18="M",'C3'!AC30="M")),"",SUM('C3'!AB18,'C3'!AB30))</f>
        <v/>
      </c>
      <c r="I408" s="188" t="str">
        <f>IF(AND(AND('C3'!AC18="X",'C3'!AC30="X"),SUM('C3'!AB18,'C3'!AB30)=0,ISNUMBER('C3'!AB42)),"",IF(OR('C3'!AC18="M",'C3'!AC30="M"),"M",IF(AND('C3'!AC18='C3'!AC30,OR('C3'!AC18="X",'C3'!AC18="W",'C3'!AC18="Z")),UPPER('C3'!AC18),"")))</f>
        <v/>
      </c>
      <c r="J408" s="81" t="s">
        <v>482</v>
      </c>
      <c r="K408" s="188" t="str">
        <f>IF(AND(ISBLANK('C3'!AB42),$L$408&lt;&gt;"Z"),"",'C3'!AB42)</f>
        <v/>
      </c>
      <c r="L408" s="188" t="str">
        <f>IF(ISBLANK('C3'!AC42),"",'C3'!AC42)</f>
        <v/>
      </c>
      <c r="M408" s="78" t="str">
        <f t="shared" si="8"/>
        <v>OK</v>
      </c>
      <c r="N408" s="79"/>
    </row>
    <row r="409" spans="1:14" hidden="1">
      <c r="A409" s="80" t="s">
        <v>2592</v>
      </c>
      <c r="B409" s="186" t="s">
        <v>1446</v>
      </c>
      <c r="C409" s="187" t="s">
        <v>429</v>
      </c>
      <c r="D409" s="189" t="s">
        <v>1447</v>
      </c>
      <c r="E409" s="187" t="s">
        <v>482</v>
      </c>
      <c r="F409" s="187" t="s">
        <v>429</v>
      </c>
      <c r="G409" s="189" t="s">
        <v>943</v>
      </c>
      <c r="H409" s="188" t="str">
        <f>IF(OR(AND('C3'!AB19="",'C3'!AC19=""),AND('C3'!AB31="",'C3'!AC31=""),AND('C3'!AC19="X",'C3'!AC31="X"),OR('C3'!AC19="M",'C3'!AC31="M")),"",SUM('C3'!AB19,'C3'!AB31))</f>
        <v/>
      </c>
      <c r="I409" s="188" t="str">
        <f>IF(AND(AND('C3'!AC19="X",'C3'!AC31="X"),SUM('C3'!AB19,'C3'!AB31)=0,ISNUMBER('C3'!AB43)),"",IF(OR('C3'!AC19="M",'C3'!AC31="M"),"M",IF(AND('C3'!AC19='C3'!AC31,OR('C3'!AC19="X",'C3'!AC19="W",'C3'!AC19="Z")),UPPER('C3'!AC19),"")))</f>
        <v/>
      </c>
      <c r="J409" s="81" t="s">
        <v>482</v>
      </c>
      <c r="K409" s="188" t="str">
        <f>IF(AND(ISBLANK('C3'!AB43),$L$409&lt;&gt;"Z"),"",'C3'!AB43)</f>
        <v/>
      </c>
      <c r="L409" s="188" t="str">
        <f>IF(ISBLANK('C3'!AC43),"",'C3'!AC43)</f>
        <v/>
      </c>
      <c r="M409" s="78" t="str">
        <f t="shared" si="8"/>
        <v>OK</v>
      </c>
      <c r="N409" s="79"/>
    </row>
    <row r="410" spans="1:14" hidden="1">
      <c r="A410" s="80" t="s">
        <v>2592</v>
      </c>
      <c r="B410" s="186" t="s">
        <v>1448</v>
      </c>
      <c r="C410" s="187" t="s">
        <v>429</v>
      </c>
      <c r="D410" s="189" t="s">
        <v>1449</v>
      </c>
      <c r="E410" s="187" t="s">
        <v>482</v>
      </c>
      <c r="F410" s="187" t="s">
        <v>429</v>
      </c>
      <c r="G410" s="189" t="s">
        <v>946</v>
      </c>
      <c r="H410" s="188" t="str">
        <f>IF(OR(AND('C3'!AB20="",'C3'!AC20=""),AND('C3'!AB32="",'C3'!AC32=""),AND('C3'!AC20="X",'C3'!AC32="X"),OR('C3'!AC20="M",'C3'!AC32="M")),"",SUM('C3'!AB20,'C3'!AB32))</f>
        <v/>
      </c>
      <c r="I410" s="188" t="str">
        <f>IF(AND(AND('C3'!AC20="X",'C3'!AC32="X"),SUM('C3'!AB20,'C3'!AB32)=0,ISNUMBER('C3'!AB44)),"",IF(OR('C3'!AC20="M",'C3'!AC32="M"),"M",IF(AND('C3'!AC20='C3'!AC32,OR('C3'!AC20="X",'C3'!AC20="W",'C3'!AC20="Z")),UPPER('C3'!AC20),"")))</f>
        <v/>
      </c>
      <c r="J410" s="81" t="s">
        <v>482</v>
      </c>
      <c r="K410" s="188" t="str">
        <f>IF(AND(ISBLANK('C3'!AB44),$L$410&lt;&gt;"Z"),"",'C3'!AB44)</f>
        <v/>
      </c>
      <c r="L410" s="188" t="str">
        <f>IF(ISBLANK('C3'!AC44),"",'C3'!AC44)</f>
        <v/>
      </c>
      <c r="M410" s="78" t="str">
        <f t="shared" si="8"/>
        <v>OK</v>
      </c>
      <c r="N410" s="79"/>
    </row>
    <row r="411" spans="1:14" hidden="1">
      <c r="A411" s="80" t="s">
        <v>2592</v>
      </c>
      <c r="B411" s="186" t="s">
        <v>1450</v>
      </c>
      <c r="C411" s="187" t="s">
        <v>429</v>
      </c>
      <c r="D411" s="189" t="s">
        <v>1451</v>
      </c>
      <c r="E411" s="187" t="s">
        <v>482</v>
      </c>
      <c r="F411" s="187" t="s">
        <v>429</v>
      </c>
      <c r="G411" s="189" t="s">
        <v>949</v>
      </c>
      <c r="H411" s="188" t="str">
        <f>IF(OR(AND('C3'!AB21="",'C3'!AC21=""),AND('C3'!AB33="",'C3'!AC33=""),AND('C3'!AC21="X",'C3'!AC33="X"),OR('C3'!AC21="M",'C3'!AC33="M")),"",SUM('C3'!AB21,'C3'!AB33))</f>
        <v/>
      </c>
      <c r="I411" s="188" t="str">
        <f>IF(AND(AND('C3'!AC21="X",'C3'!AC33="X"),SUM('C3'!AB21,'C3'!AB33)=0,ISNUMBER('C3'!AB45)),"",IF(OR('C3'!AC21="M",'C3'!AC33="M"),"M",IF(AND('C3'!AC21='C3'!AC33,OR('C3'!AC21="X",'C3'!AC21="W",'C3'!AC21="Z")),UPPER('C3'!AC21),"")))</f>
        <v/>
      </c>
      <c r="J411" s="81" t="s">
        <v>482</v>
      </c>
      <c r="K411" s="188" t="str">
        <f>IF(AND(ISBLANK('C3'!AB45),$L$411&lt;&gt;"Z"),"",'C3'!AB45)</f>
        <v/>
      </c>
      <c r="L411" s="188" t="str">
        <f>IF(ISBLANK('C3'!AC45),"",'C3'!AC45)</f>
        <v/>
      </c>
      <c r="M411" s="78" t="str">
        <f t="shared" si="8"/>
        <v>OK</v>
      </c>
      <c r="N411" s="79"/>
    </row>
    <row r="412" spans="1:14" hidden="1">
      <c r="A412" s="80" t="s">
        <v>2592</v>
      </c>
      <c r="B412" s="186" t="s">
        <v>1452</v>
      </c>
      <c r="C412" s="187" t="s">
        <v>429</v>
      </c>
      <c r="D412" s="189" t="s">
        <v>1453</v>
      </c>
      <c r="E412" s="187" t="s">
        <v>482</v>
      </c>
      <c r="F412" s="187" t="s">
        <v>429</v>
      </c>
      <c r="G412" s="189" t="s">
        <v>952</v>
      </c>
      <c r="H412" s="188" t="str">
        <f>IF(OR(AND('C3'!AB22="",'C3'!AC22=""),AND('C3'!AB34="",'C3'!AC34=""),AND('C3'!AC22="X",'C3'!AC34="X"),OR('C3'!AC22="M",'C3'!AC34="M")),"",SUM('C3'!AB22,'C3'!AB34))</f>
        <v/>
      </c>
      <c r="I412" s="188" t="str">
        <f>IF(AND(AND('C3'!AC22="X",'C3'!AC34="X"),SUM('C3'!AB22,'C3'!AB34)=0,ISNUMBER('C3'!AB46)),"",IF(OR('C3'!AC22="M",'C3'!AC34="M"),"M",IF(AND('C3'!AC22='C3'!AC34,OR('C3'!AC22="X",'C3'!AC22="W",'C3'!AC22="Z")),UPPER('C3'!AC22),"")))</f>
        <v/>
      </c>
      <c r="J412" s="81" t="s">
        <v>482</v>
      </c>
      <c r="K412" s="188" t="str">
        <f>IF(AND(ISBLANK('C3'!AB46),$L$412&lt;&gt;"Z"),"",'C3'!AB46)</f>
        <v/>
      </c>
      <c r="L412" s="188" t="str">
        <f>IF(ISBLANK('C3'!AC46),"",'C3'!AC46)</f>
        <v/>
      </c>
      <c r="M412" s="78" t="str">
        <f t="shared" si="8"/>
        <v>OK</v>
      </c>
      <c r="N412" s="79"/>
    </row>
    <row r="413" spans="1:14" hidden="1">
      <c r="A413" s="80" t="s">
        <v>2592</v>
      </c>
      <c r="B413" s="186" t="s">
        <v>1454</v>
      </c>
      <c r="C413" s="187" t="s">
        <v>429</v>
      </c>
      <c r="D413" s="189" t="s">
        <v>1455</v>
      </c>
      <c r="E413" s="187" t="s">
        <v>482</v>
      </c>
      <c r="F413" s="187" t="s">
        <v>429</v>
      </c>
      <c r="G413" s="189" t="s">
        <v>955</v>
      </c>
      <c r="H413" s="188" t="str">
        <f>IF(OR(AND('C3'!AB23="",'C3'!AC23=""),AND('C3'!AB35="",'C3'!AC35=""),AND('C3'!AC23="X",'C3'!AC35="X"),OR('C3'!AC23="M",'C3'!AC35="M")),"",SUM('C3'!AB23,'C3'!AB35))</f>
        <v/>
      </c>
      <c r="I413" s="188" t="str">
        <f>IF(AND(AND('C3'!AC23="X",'C3'!AC35="X"),SUM('C3'!AB23,'C3'!AB35)=0,ISNUMBER('C3'!AB47)),"",IF(OR('C3'!AC23="M",'C3'!AC35="M"),"M",IF(AND('C3'!AC23='C3'!AC35,OR('C3'!AC23="X",'C3'!AC23="W",'C3'!AC23="Z")),UPPER('C3'!AC23),"")))</f>
        <v/>
      </c>
      <c r="J413" s="81" t="s">
        <v>482</v>
      </c>
      <c r="K413" s="188" t="str">
        <f>IF(AND(ISBLANK('C3'!AB47),$L$413&lt;&gt;"Z"),"",'C3'!AB47)</f>
        <v/>
      </c>
      <c r="L413" s="188" t="str">
        <f>IF(ISBLANK('C3'!AC47),"",'C3'!AC47)</f>
        <v/>
      </c>
      <c r="M413" s="78" t="str">
        <f t="shared" si="8"/>
        <v>OK</v>
      </c>
      <c r="N413" s="79"/>
    </row>
    <row r="414" spans="1:14" hidden="1">
      <c r="A414" s="80" t="s">
        <v>2592</v>
      </c>
      <c r="B414" s="186" t="s">
        <v>1456</v>
      </c>
      <c r="C414" s="187" t="s">
        <v>429</v>
      </c>
      <c r="D414" s="189" t="s">
        <v>1457</v>
      </c>
      <c r="E414" s="187" t="s">
        <v>482</v>
      </c>
      <c r="F414" s="187" t="s">
        <v>429</v>
      </c>
      <c r="G414" s="189" t="s">
        <v>958</v>
      </c>
      <c r="H414" s="188" t="str">
        <f>IF(OR(AND('C3'!AB24="",'C3'!AC24=""),AND('C3'!AB36="",'C3'!AC36=""),AND('C3'!AC24="X",'C3'!AC36="X"),OR('C3'!AC24="M",'C3'!AC36="M")),"",SUM('C3'!AB24,'C3'!AB36))</f>
        <v/>
      </c>
      <c r="I414" s="188" t="str">
        <f>IF(AND(AND('C3'!AC24="X",'C3'!AC36="X"),SUM('C3'!AB24,'C3'!AB36)=0,ISNUMBER('C3'!AB48)),"",IF(OR('C3'!AC24="M",'C3'!AC36="M"),"M",IF(AND('C3'!AC24='C3'!AC36,OR('C3'!AC24="X",'C3'!AC24="W",'C3'!AC24="Z")),UPPER('C3'!AC24),"")))</f>
        <v/>
      </c>
      <c r="J414" s="81" t="s">
        <v>482</v>
      </c>
      <c r="K414" s="188" t="str">
        <f>IF(AND(ISBLANK('C3'!AB48),$L$414&lt;&gt;"Z"),"",'C3'!AB48)</f>
        <v/>
      </c>
      <c r="L414" s="188" t="str">
        <f>IF(ISBLANK('C3'!AC48),"",'C3'!AC48)</f>
        <v/>
      </c>
      <c r="M414" s="78" t="str">
        <f t="shared" si="8"/>
        <v>OK</v>
      </c>
      <c r="N414" s="79"/>
    </row>
    <row r="415" spans="1:14" hidden="1">
      <c r="A415" s="80" t="s">
        <v>2592</v>
      </c>
      <c r="B415" s="186" t="s">
        <v>1458</v>
      </c>
      <c r="C415" s="187" t="s">
        <v>429</v>
      </c>
      <c r="D415" s="189" t="s">
        <v>1459</v>
      </c>
      <c r="E415" s="187" t="s">
        <v>482</v>
      </c>
      <c r="F415" s="187" t="s">
        <v>429</v>
      </c>
      <c r="G415" s="189" t="s">
        <v>497</v>
      </c>
      <c r="H415" s="188" t="str">
        <f>IF(OR(AND('C3'!AB25="",'C3'!AC25=""),AND('C3'!AB37="",'C3'!AC37=""),AND('C3'!AC25="X",'C3'!AC37="X"),OR('C3'!AC25="M",'C3'!AC37="M")),"",SUM('C3'!AB25,'C3'!AB37))</f>
        <v/>
      </c>
      <c r="I415" s="188" t="str">
        <f>IF(AND(AND('C3'!AC25="X",'C3'!AC37="X"),SUM('C3'!AB25,'C3'!AB37)=0,ISNUMBER('C3'!AB49)),"",IF(OR('C3'!AC25="M",'C3'!AC37="M"),"M",IF(AND('C3'!AC25='C3'!AC37,OR('C3'!AC25="X",'C3'!AC25="W",'C3'!AC25="Z")),UPPER('C3'!AC25),"")))</f>
        <v/>
      </c>
      <c r="J415" s="81" t="s">
        <v>482</v>
      </c>
      <c r="K415" s="188" t="str">
        <f>IF(AND(ISBLANK('C3'!AB49),$L$415&lt;&gt;"Z"),"",'C3'!AB49)</f>
        <v/>
      </c>
      <c r="L415" s="188" t="str">
        <f>IF(ISBLANK('C3'!AC49),"",'C3'!AC49)</f>
        <v/>
      </c>
      <c r="M415" s="78" t="str">
        <f t="shared" si="8"/>
        <v>OK</v>
      </c>
      <c r="N415" s="79"/>
    </row>
    <row r="416" spans="1:14" hidden="1">
      <c r="A416" s="80" t="s">
        <v>2592</v>
      </c>
      <c r="B416" s="186" t="s">
        <v>1460</v>
      </c>
      <c r="C416" s="187" t="s">
        <v>429</v>
      </c>
      <c r="D416" s="189" t="s">
        <v>1461</v>
      </c>
      <c r="E416" s="187" t="s">
        <v>482</v>
      </c>
      <c r="F416" s="187" t="s">
        <v>429</v>
      </c>
      <c r="G416" s="189" t="s">
        <v>520</v>
      </c>
      <c r="H416" s="188" t="str">
        <f>IF(OR(SUMPRODUCT(--('C3'!AE14:'C3'!AE24=""),--('C3'!AF14:'C3'!AF24=""))&gt;0,COUNTIF('C3'!AF14:'C3'!AF24,"M")&gt;0,COUNTIF('C3'!AF14:'C3'!AF24,"X")=11),"",SUM('C3'!AE14:'C3'!AE24))</f>
        <v/>
      </c>
      <c r="I416" s="188" t="str">
        <f>IF(AND(COUNTIF('C3'!AF14:'C3'!AF24,"X")=11,SUM('C3'!AE14:'C3'!AE24)=0,ISNUMBER('C3'!AE25)),"",IF(COUNTIF('C3'!AF14:'C3'!AF24,"M")&gt;0,"M",IF(AND(COUNTIF('C3'!AF14:'C3'!AF24,'C3'!AF14)=11,OR('C3'!AF14="X",'C3'!AF14="W",'C3'!AF14="Z")),UPPER('C3'!AF14),"")))</f>
        <v/>
      </c>
      <c r="J416" s="81" t="s">
        <v>482</v>
      </c>
      <c r="K416" s="188" t="str">
        <f>IF(AND(ISBLANK('C3'!AE25),$L$416&lt;&gt;"Z"),"",'C3'!AE25)</f>
        <v/>
      </c>
      <c r="L416" s="188" t="str">
        <f>IF(ISBLANK('C3'!AF25),"",'C3'!AF25)</f>
        <v/>
      </c>
      <c r="M416" s="78" t="str">
        <f t="shared" si="8"/>
        <v>OK</v>
      </c>
      <c r="N416" s="79"/>
    </row>
    <row r="417" spans="1:14" hidden="1">
      <c r="A417" s="80" t="s">
        <v>2592</v>
      </c>
      <c r="B417" s="186" t="s">
        <v>1462</v>
      </c>
      <c r="C417" s="187" t="s">
        <v>429</v>
      </c>
      <c r="D417" s="189" t="s">
        <v>1463</v>
      </c>
      <c r="E417" s="187" t="s">
        <v>482</v>
      </c>
      <c r="F417" s="187" t="s">
        <v>429</v>
      </c>
      <c r="G417" s="189" t="s">
        <v>510</v>
      </c>
      <c r="H417" s="188" t="str">
        <f>IF(OR(SUMPRODUCT(--('C3'!AE26:'C3'!AE36=""),--('C3'!AF26:'C3'!AF36=""))&gt;0,COUNTIF('C3'!AF26:'C3'!AF36,"M")&gt;0,COUNTIF('C3'!AF26:'C3'!AF36,"X")=11),"",SUM('C3'!AE26:'C3'!AE36))</f>
        <v/>
      </c>
      <c r="I417" s="188" t="str">
        <f>IF(AND(COUNTIF('C3'!AF26:'C3'!AF36,"X")=11,SUM('C3'!AE26:'C3'!AE36)=0,ISNUMBER('C3'!AE37)),"",IF(COUNTIF('C3'!AF26:'C3'!AF36,"M")&gt;0,"M",IF(AND(COUNTIF('C3'!AF26:'C3'!AF36,'C3'!AF26)=11,OR('C3'!AF26="X",'C3'!AF26="W",'C3'!AF26="Z")),UPPER('C3'!AF26),"")))</f>
        <v/>
      </c>
      <c r="J417" s="81" t="s">
        <v>482</v>
      </c>
      <c r="K417" s="188" t="str">
        <f>IF(AND(ISBLANK('C3'!AE37),$L$417&lt;&gt;"Z"),"",'C3'!AE37)</f>
        <v/>
      </c>
      <c r="L417" s="188" t="str">
        <f>IF(ISBLANK('C3'!AF37),"",'C3'!AF37)</f>
        <v/>
      </c>
      <c r="M417" s="78" t="str">
        <f t="shared" si="8"/>
        <v>OK</v>
      </c>
      <c r="N417" s="79"/>
    </row>
    <row r="418" spans="1:14" hidden="1">
      <c r="A418" s="80" t="s">
        <v>2592</v>
      </c>
      <c r="B418" s="186" t="s">
        <v>1464</v>
      </c>
      <c r="C418" s="187" t="s">
        <v>429</v>
      </c>
      <c r="D418" s="189" t="s">
        <v>1465</v>
      </c>
      <c r="E418" s="187" t="s">
        <v>482</v>
      </c>
      <c r="F418" s="187" t="s">
        <v>429</v>
      </c>
      <c r="G418" s="189" t="s">
        <v>927</v>
      </c>
      <c r="H418" s="188" t="str">
        <f>IF(OR(AND('C3'!AE14="",'C3'!AF14=""),AND('C3'!AE26="",'C3'!AF26=""),AND('C3'!AF14="X",'C3'!AF26="X"),OR('C3'!AF14="M",'C3'!AF26="M")),"",SUM('C3'!AE14,'C3'!AE26))</f>
        <v/>
      </c>
      <c r="I418" s="188" t="str">
        <f>IF(AND(AND('C3'!AF14="X",'C3'!AF26="X"),SUM('C3'!AE14,'C3'!AE26)=0,ISNUMBER('C3'!AE38)),"",IF(OR('C3'!AF14="M",'C3'!AF26="M"),"M",IF(AND('C3'!AF14='C3'!AF26,OR('C3'!AF14="X",'C3'!AF14="W",'C3'!AF14="Z")),UPPER('C3'!AF14),"")))</f>
        <v/>
      </c>
      <c r="J418" s="81" t="s">
        <v>482</v>
      </c>
      <c r="K418" s="188" t="str">
        <f>IF(AND(ISBLANK('C3'!AE38),$L$418&lt;&gt;"Z"),"",'C3'!AE38)</f>
        <v/>
      </c>
      <c r="L418" s="188" t="str">
        <f>IF(ISBLANK('C3'!AF38),"",'C3'!AF38)</f>
        <v/>
      </c>
      <c r="M418" s="78" t="str">
        <f t="shared" si="8"/>
        <v>OK</v>
      </c>
      <c r="N418" s="79"/>
    </row>
    <row r="419" spans="1:14" hidden="1">
      <c r="A419" s="80" t="s">
        <v>2592</v>
      </c>
      <c r="B419" s="186" t="s">
        <v>1466</v>
      </c>
      <c r="C419" s="187" t="s">
        <v>429</v>
      </c>
      <c r="D419" s="189" t="s">
        <v>1467</v>
      </c>
      <c r="E419" s="187" t="s">
        <v>482</v>
      </c>
      <c r="F419" s="187" t="s">
        <v>429</v>
      </c>
      <c r="G419" s="189" t="s">
        <v>930</v>
      </c>
      <c r="H419" s="188" t="str">
        <f>IF(OR(AND('C3'!AE15="",'C3'!AF15=""),AND('C3'!AE27="",'C3'!AF27=""),AND('C3'!AF15="X",'C3'!AF27="X"),OR('C3'!AF15="M",'C3'!AF27="M")),"",SUM('C3'!AE15,'C3'!AE27))</f>
        <v/>
      </c>
      <c r="I419" s="188" t="str">
        <f>IF(AND(AND('C3'!AF15="X",'C3'!AF27="X"),SUM('C3'!AE15,'C3'!AE27)=0,ISNUMBER('C3'!AE39)),"",IF(OR('C3'!AF15="M",'C3'!AF27="M"),"M",IF(AND('C3'!AF15='C3'!AF27,OR('C3'!AF15="X",'C3'!AF15="W",'C3'!AF15="Z")),UPPER('C3'!AF15),"")))</f>
        <v/>
      </c>
      <c r="J419" s="81" t="s">
        <v>482</v>
      </c>
      <c r="K419" s="188" t="str">
        <f>IF(AND(ISBLANK('C3'!AE39),$L$419&lt;&gt;"Z"),"",'C3'!AE39)</f>
        <v/>
      </c>
      <c r="L419" s="188" t="str">
        <f>IF(ISBLANK('C3'!AF39),"",'C3'!AF39)</f>
        <v/>
      </c>
      <c r="M419" s="78" t="str">
        <f t="shared" si="8"/>
        <v>OK</v>
      </c>
      <c r="N419" s="79"/>
    </row>
    <row r="420" spans="1:14" hidden="1">
      <c r="A420" s="80" t="s">
        <v>2592</v>
      </c>
      <c r="B420" s="186" t="s">
        <v>1468</v>
      </c>
      <c r="C420" s="187" t="s">
        <v>429</v>
      </c>
      <c r="D420" s="189" t="s">
        <v>1469</v>
      </c>
      <c r="E420" s="187" t="s">
        <v>482</v>
      </c>
      <c r="F420" s="187" t="s">
        <v>429</v>
      </c>
      <c r="G420" s="189" t="s">
        <v>933</v>
      </c>
      <c r="H420" s="188" t="str">
        <f>IF(OR(AND('C3'!AE16="",'C3'!AF16=""),AND('C3'!AE28="",'C3'!AF28=""),AND('C3'!AF16="X",'C3'!AF28="X"),OR('C3'!AF16="M",'C3'!AF28="M")),"",SUM('C3'!AE16,'C3'!AE28))</f>
        <v/>
      </c>
      <c r="I420" s="188" t="str">
        <f>IF(AND(AND('C3'!AF16="X",'C3'!AF28="X"),SUM('C3'!AE16,'C3'!AE28)=0,ISNUMBER('C3'!AE40)),"",IF(OR('C3'!AF16="M",'C3'!AF28="M"),"M",IF(AND('C3'!AF16='C3'!AF28,OR('C3'!AF16="X",'C3'!AF16="W",'C3'!AF16="Z")),UPPER('C3'!AF16),"")))</f>
        <v/>
      </c>
      <c r="J420" s="81" t="s">
        <v>482</v>
      </c>
      <c r="K420" s="188" t="str">
        <f>IF(AND(ISBLANK('C3'!AE40),$L$420&lt;&gt;"Z"),"",'C3'!AE40)</f>
        <v/>
      </c>
      <c r="L420" s="188" t="str">
        <f>IF(ISBLANK('C3'!AF40),"",'C3'!AF40)</f>
        <v/>
      </c>
      <c r="M420" s="78" t="str">
        <f t="shared" si="8"/>
        <v>OK</v>
      </c>
      <c r="N420" s="79"/>
    </row>
    <row r="421" spans="1:14" hidden="1">
      <c r="A421" s="80" t="s">
        <v>2592</v>
      </c>
      <c r="B421" s="186" t="s">
        <v>1470</v>
      </c>
      <c r="C421" s="187" t="s">
        <v>429</v>
      </c>
      <c r="D421" s="189" t="s">
        <v>1471</v>
      </c>
      <c r="E421" s="187" t="s">
        <v>482</v>
      </c>
      <c r="F421" s="187" t="s">
        <v>429</v>
      </c>
      <c r="G421" s="189" t="s">
        <v>936</v>
      </c>
      <c r="H421" s="188" t="str">
        <f>IF(OR(AND('C3'!AE17="",'C3'!AF17=""),AND('C3'!AE29="",'C3'!AF29=""),AND('C3'!AF17="X",'C3'!AF29="X"),OR('C3'!AF17="M",'C3'!AF29="M")),"",SUM('C3'!AE17,'C3'!AE29))</f>
        <v/>
      </c>
      <c r="I421" s="188" t="str">
        <f>IF(AND(AND('C3'!AF17="X",'C3'!AF29="X"),SUM('C3'!AE17,'C3'!AE29)=0,ISNUMBER('C3'!AE41)),"",IF(OR('C3'!AF17="M",'C3'!AF29="M"),"M",IF(AND('C3'!AF17='C3'!AF29,OR('C3'!AF17="X",'C3'!AF17="W",'C3'!AF17="Z")),UPPER('C3'!AF17),"")))</f>
        <v/>
      </c>
      <c r="J421" s="81" t="s">
        <v>482</v>
      </c>
      <c r="K421" s="188" t="str">
        <f>IF(AND(ISBLANK('C3'!AE41),$L$421&lt;&gt;"Z"),"",'C3'!AE41)</f>
        <v/>
      </c>
      <c r="L421" s="188" t="str">
        <f>IF(ISBLANK('C3'!AF41),"",'C3'!AF41)</f>
        <v/>
      </c>
      <c r="M421" s="78" t="str">
        <f t="shared" si="8"/>
        <v>OK</v>
      </c>
      <c r="N421" s="79"/>
    </row>
    <row r="422" spans="1:14" hidden="1">
      <c r="A422" s="80" t="s">
        <v>2592</v>
      </c>
      <c r="B422" s="186" t="s">
        <v>1472</v>
      </c>
      <c r="C422" s="187" t="s">
        <v>429</v>
      </c>
      <c r="D422" s="189" t="s">
        <v>1473</v>
      </c>
      <c r="E422" s="187" t="s">
        <v>482</v>
      </c>
      <c r="F422" s="187" t="s">
        <v>429</v>
      </c>
      <c r="G422" s="189" t="s">
        <v>939</v>
      </c>
      <c r="H422" s="188" t="str">
        <f>IF(OR(AND('C3'!AE18="",'C3'!AF18=""),AND('C3'!AE30="",'C3'!AF30=""),AND('C3'!AF18="X",'C3'!AF30="X"),OR('C3'!AF18="M",'C3'!AF30="M")),"",SUM('C3'!AE18,'C3'!AE30))</f>
        <v/>
      </c>
      <c r="I422" s="188" t="str">
        <f>IF(AND(AND('C3'!AF18="X",'C3'!AF30="X"),SUM('C3'!AE18,'C3'!AE30)=0,ISNUMBER('C3'!AE42)),"",IF(OR('C3'!AF18="M",'C3'!AF30="M"),"M",IF(AND('C3'!AF18='C3'!AF30,OR('C3'!AF18="X",'C3'!AF18="W",'C3'!AF18="Z")),UPPER('C3'!AF18),"")))</f>
        <v/>
      </c>
      <c r="J422" s="81" t="s">
        <v>482</v>
      </c>
      <c r="K422" s="188" t="str">
        <f>IF(AND(ISBLANK('C3'!AE42),$L$422&lt;&gt;"Z"),"",'C3'!AE42)</f>
        <v/>
      </c>
      <c r="L422" s="188" t="str">
        <f>IF(ISBLANK('C3'!AF42),"",'C3'!AF42)</f>
        <v/>
      </c>
      <c r="M422" s="78" t="str">
        <f t="shared" si="8"/>
        <v>OK</v>
      </c>
      <c r="N422" s="79"/>
    </row>
    <row r="423" spans="1:14" hidden="1">
      <c r="A423" s="80" t="s">
        <v>2592</v>
      </c>
      <c r="B423" s="186" t="s">
        <v>1474</v>
      </c>
      <c r="C423" s="187" t="s">
        <v>429</v>
      </c>
      <c r="D423" s="189" t="s">
        <v>1475</v>
      </c>
      <c r="E423" s="187" t="s">
        <v>482</v>
      </c>
      <c r="F423" s="187" t="s">
        <v>429</v>
      </c>
      <c r="G423" s="189" t="s">
        <v>942</v>
      </c>
      <c r="H423" s="188" t="str">
        <f>IF(OR(AND('C3'!AE19="",'C3'!AF19=""),AND('C3'!AE31="",'C3'!AF31=""),AND('C3'!AF19="X",'C3'!AF31="X"),OR('C3'!AF19="M",'C3'!AF31="M")),"",SUM('C3'!AE19,'C3'!AE31))</f>
        <v/>
      </c>
      <c r="I423" s="188" t="str">
        <f>IF(AND(AND('C3'!AF19="X",'C3'!AF31="X"),SUM('C3'!AE19,'C3'!AE31)=0,ISNUMBER('C3'!AE43)),"",IF(OR('C3'!AF19="M",'C3'!AF31="M"),"M",IF(AND('C3'!AF19='C3'!AF31,OR('C3'!AF19="X",'C3'!AF19="W",'C3'!AF19="Z")),UPPER('C3'!AF19),"")))</f>
        <v/>
      </c>
      <c r="J423" s="81" t="s">
        <v>482</v>
      </c>
      <c r="K423" s="188" t="str">
        <f>IF(AND(ISBLANK('C3'!AE43),$L$423&lt;&gt;"Z"),"",'C3'!AE43)</f>
        <v/>
      </c>
      <c r="L423" s="188" t="str">
        <f>IF(ISBLANK('C3'!AF43),"",'C3'!AF43)</f>
        <v/>
      </c>
      <c r="M423" s="78" t="str">
        <f t="shared" si="8"/>
        <v>OK</v>
      </c>
      <c r="N423" s="79"/>
    </row>
    <row r="424" spans="1:14" hidden="1">
      <c r="A424" s="80" t="s">
        <v>2592</v>
      </c>
      <c r="B424" s="186" t="s">
        <v>1476</v>
      </c>
      <c r="C424" s="187" t="s">
        <v>429</v>
      </c>
      <c r="D424" s="189" t="s">
        <v>1477</v>
      </c>
      <c r="E424" s="187" t="s">
        <v>482</v>
      </c>
      <c r="F424" s="187" t="s">
        <v>429</v>
      </c>
      <c r="G424" s="189" t="s">
        <v>945</v>
      </c>
      <c r="H424" s="188" t="str">
        <f>IF(OR(AND('C3'!AE20="",'C3'!AF20=""),AND('C3'!AE32="",'C3'!AF32=""),AND('C3'!AF20="X",'C3'!AF32="X"),OR('C3'!AF20="M",'C3'!AF32="M")),"",SUM('C3'!AE20,'C3'!AE32))</f>
        <v/>
      </c>
      <c r="I424" s="188" t="str">
        <f>IF(AND(AND('C3'!AF20="X",'C3'!AF32="X"),SUM('C3'!AE20,'C3'!AE32)=0,ISNUMBER('C3'!AE44)),"",IF(OR('C3'!AF20="M",'C3'!AF32="M"),"M",IF(AND('C3'!AF20='C3'!AF32,OR('C3'!AF20="X",'C3'!AF20="W",'C3'!AF20="Z")),UPPER('C3'!AF20),"")))</f>
        <v/>
      </c>
      <c r="J424" s="81" t="s">
        <v>482</v>
      </c>
      <c r="K424" s="188" t="str">
        <f>IF(AND(ISBLANK('C3'!AE44),$L$424&lt;&gt;"Z"),"",'C3'!AE44)</f>
        <v/>
      </c>
      <c r="L424" s="188" t="str">
        <f>IF(ISBLANK('C3'!AF44),"",'C3'!AF44)</f>
        <v/>
      </c>
      <c r="M424" s="78" t="str">
        <f t="shared" si="8"/>
        <v>OK</v>
      </c>
      <c r="N424" s="79"/>
    </row>
    <row r="425" spans="1:14" hidden="1">
      <c r="A425" s="80" t="s">
        <v>2592</v>
      </c>
      <c r="B425" s="186" t="s">
        <v>1478</v>
      </c>
      <c r="C425" s="187" t="s">
        <v>429</v>
      </c>
      <c r="D425" s="189" t="s">
        <v>1479</v>
      </c>
      <c r="E425" s="187" t="s">
        <v>482</v>
      </c>
      <c r="F425" s="187" t="s">
        <v>429</v>
      </c>
      <c r="G425" s="189" t="s">
        <v>948</v>
      </c>
      <c r="H425" s="188" t="str">
        <f>IF(OR(AND('C3'!AE21="",'C3'!AF21=""),AND('C3'!AE33="",'C3'!AF33=""),AND('C3'!AF21="X",'C3'!AF33="X"),OR('C3'!AF21="M",'C3'!AF33="M")),"",SUM('C3'!AE21,'C3'!AE33))</f>
        <v/>
      </c>
      <c r="I425" s="188" t="str">
        <f>IF(AND(AND('C3'!AF21="X",'C3'!AF33="X"),SUM('C3'!AE21,'C3'!AE33)=0,ISNUMBER('C3'!AE45)),"",IF(OR('C3'!AF21="M",'C3'!AF33="M"),"M",IF(AND('C3'!AF21='C3'!AF33,OR('C3'!AF21="X",'C3'!AF21="W",'C3'!AF21="Z")),UPPER('C3'!AF21),"")))</f>
        <v/>
      </c>
      <c r="J425" s="81" t="s">
        <v>482</v>
      </c>
      <c r="K425" s="188" t="str">
        <f>IF(AND(ISBLANK('C3'!AE45),$L$425&lt;&gt;"Z"),"",'C3'!AE45)</f>
        <v/>
      </c>
      <c r="L425" s="188" t="str">
        <f>IF(ISBLANK('C3'!AF45),"",'C3'!AF45)</f>
        <v/>
      </c>
      <c r="M425" s="78" t="str">
        <f t="shared" si="8"/>
        <v>OK</v>
      </c>
      <c r="N425" s="79"/>
    </row>
    <row r="426" spans="1:14" hidden="1">
      <c r="A426" s="80" t="s">
        <v>2592</v>
      </c>
      <c r="B426" s="186" t="s">
        <v>1480</v>
      </c>
      <c r="C426" s="187" t="s">
        <v>429</v>
      </c>
      <c r="D426" s="189" t="s">
        <v>1481</v>
      </c>
      <c r="E426" s="187" t="s">
        <v>482</v>
      </c>
      <c r="F426" s="187" t="s">
        <v>429</v>
      </c>
      <c r="G426" s="189" t="s">
        <v>951</v>
      </c>
      <c r="H426" s="188" t="str">
        <f>IF(OR(AND('C3'!AE22="",'C3'!AF22=""),AND('C3'!AE34="",'C3'!AF34=""),AND('C3'!AF22="X",'C3'!AF34="X"),OR('C3'!AF22="M",'C3'!AF34="M")),"",SUM('C3'!AE22,'C3'!AE34))</f>
        <v/>
      </c>
      <c r="I426" s="188" t="str">
        <f>IF(AND(AND('C3'!AF22="X",'C3'!AF34="X"),SUM('C3'!AE22,'C3'!AE34)=0,ISNUMBER('C3'!AE46)),"",IF(OR('C3'!AF22="M",'C3'!AF34="M"),"M",IF(AND('C3'!AF22='C3'!AF34,OR('C3'!AF22="X",'C3'!AF22="W",'C3'!AF22="Z")),UPPER('C3'!AF22),"")))</f>
        <v/>
      </c>
      <c r="J426" s="81" t="s">
        <v>482</v>
      </c>
      <c r="K426" s="188" t="str">
        <f>IF(AND(ISBLANK('C3'!AE46),$L$426&lt;&gt;"Z"),"",'C3'!AE46)</f>
        <v/>
      </c>
      <c r="L426" s="188" t="str">
        <f>IF(ISBLANK('C3'!AF46),"",'C3'!AF46)</f>
        <v/>
      </c>
      <c r="M426" s="78" t="str">
        <f t="shared" si="8"/>
        <v>OK</v>
      </c>
      <c r="N426" s="79"/>
    </row>
    <row r="427" spans="1:14" hidden="1">
      <c r="A427" s="80" t="s">
        <v>2592</v>
      </c>
      <c r="B427" s="186" t="s">
        <v>1482</v>
      </c>
      <c r="C427" s="187" t="s">
        <v>429</v>
      </c>
      <c r="D427" s="189" t="s">
        <v>1483</v>
      </c>
      <c r="E427" s="187" t="s">
        <v>482</v>
      </c>
      <c r="F427" s="187" t="s">
        <v>429</v>
      </c>
      <c r="G427" s="189" t="s">
        <v>954</v>
      </c>
      <c r="H427" s="188" t="str">
        <f>IF(OR(AND('C3'!AE23="",'C3'!AF23=""),AND('C3'!AE35="",'C3'!AF35=""),AND('C3'!AF23="X",'C3'!AF35="X"),OR('C3'!AF23="M",'C3'!AF35="M")),"",SUM('C3'!AE23,'C3'!AE35))</f>
        <v/>
      </c>
      <c r="I427" s="188" t="str">
        <f>IF(AND(AND('C3'!AF23="X",'C3'!AF35="X"),SUM('C3'!AE23,'C3'!AE35)=0,ISNUMBER('C3'!AE47)),"",IF(OR('C3'!AF23="M",'C3'!AF35="M"),"M",IF(AND('C3'!AF23='C3'!AF35,OR('C3'!AF23="X",'C3'!AF23="W",'C3'!AF23="Z")),UPPER('C3'!AF23),"")))</f>
        <v/>
      </c>
      <c r="J427" s="81" t="s">
        <v>482</v>
      </c>
      <c r="K427" s="188" t="str">
        <f>IF(AND(ISBLANK('C3'!AE47),$L$427&lt;&gt;"Z"),"",'C3'!AE47)</f>
        <v/>
      </c>
      <c r="L427" s="188" t="str">
        <f>IF(ISBLANK('C3'!AF47),"",'C3'!AF47)</f>
        <v/>
      </c>
      <c r="M427" s="78" t="str">
        <f t="shared" si="8"/>
        <v>OK</v>
      </c>
      <c r="N427" s="79"/>
    </row>
    <row r="428" spans="1:14" hidden="1">
      <c r="A428" s="80" t="s">
        <v>2592</v>
      </c>
      <c r="B428" s="186" t="s">
        <v>1484</v>
      </c>
      <c r="C428" s="187" t="s">
        <v>429</v>
      </c>
      <c r="D428" s="189" t="s">
        <v>1485</v>
      </c>
      <c r="E428" s="187" t="s">
        <v>482</v>
      </c>
      <c r="F428" s="187" t="s">
        <v>429</v>
      </c>
      <c r="G428" s="189" t="s">
        <v>957</v>
      </c>
      <c r="H428" s="188" t="str">
        <f>IF(OR(AND('C3'!AE24="",'C3'!AF24=""),AND('C3'!AE36="",'C3'!AF36=""),AND('C3'!AF24="X",'C3'!AF36="X"),OR('C3'!AF24="M",'C3'!AF36="M")),"",SUM('C3'!AE24,'C3'!AE36))</f>
        <v/>
      </c>
      <c r="I428" s="188" t="str">
        <f>IF(AND(AND('C3'!AF24="X",'C3'!AF36="X"),SUM('C3'!AE24,'C3'!AE36)=0,ISNUMBER('C3'!AE48)),"",IF(OR('C3'!AF24="M",'C3'!AF36="M"),"M",IF(AND('C3'!AF24='C3'!AF36,OR('C3'!AF24="X",'C3'!AF24="W",'C3'!AF24="Z")),UPPER('C3'!AF24),"")))</f>
        <v/>
      </c>
      <c r="J428" s="81" t="s">
        <v>482</v>
      </c>
      <c r="K428" s="188" t="str">
        <f>IF(AND(ISBLANK('C3'!AE48),$L$428&lt;&gt;"Z"),"",'C3'!AE48)</f>
        <v/>
      </c>
      <c r="L428" s="188" t="str">
        <f>IF(ISBLANK('C3'!AF48),"",'C3'!AF48)</f>
        <v/>
      </c>
      <c r="M428" s="78" t="str">
        <f t="shared" si="8"/>
        <v>OK</v>
      </c>
      <c r="N428" s="79"/>
    </row>
    <row r="429" spans="1:14" hidden="1">
      <c r="A429" s="80" t="s">
        <v>2592</v>
      </c>
      <c r="B429" s="186" t="s">
        <v>1486</v>
      </c>
      <c r="C429" s="187" t="s">
        <v>429</v>
      </c>
      <c r="D429" s="189" t="s">
        <v>1487</v>
      </c>
      <c r="E429" s="187" t="s">
        <v>482</v>
      </c>
      <c r="F429" s="187" t="s">
        <v>429</v>
      </c>
      <c r="G429" s="189" t="s">
        <v>499</v>
      </c>
      <c r="H429" s="188" t="str">
        <f>IF(OR(AND('C3'!AE25="",'C3'!AF25=""),AND('C3'!AE37="",'C3'!AF37=""),AND('C3'!AF25="X",'C3'!AF37="X"),OR('C3'!AF25="M",'C3'!AF37="M")),"",SUM('C3'!AE25,'C3'!AE37))</f>
        <v/>
      </c>
      <c r="I429" s="188" t="str">
        <f>IF(AND(AND('C3'!AF25="X",'C3'!AF37="X"),SUM('C3'!AE25,'C3'!AE37)=0,ISNUMBER('C3'!AE49)),"",IF(OR('C3'!AF25="M",'C3'!AF37="M"),"M",IF(AND('C3'!AF25='C3'!AF37,OR('C3'!AF25="X",'C3'!AF25="W",'C3'!AF25="Z")),UPPER('C3'!AF25),"")))</f>
        <v/>
      </c>
      <c r="J429" s="81" t="s">
        <v>482</v>
      </c>
      <c r="K429" s="188" t="str">
        <f>IF(AND(ISBLANK('C3'!AE49),$L$429&lt;&gt;"Z"),"",'C3'!AE49)</f>
        <v/>
      </c>
      <c r="L429" s="188" t="str">
        <f>IF(ISBLANK('C3'!AF49),"",'C3'!AF49)</f>
        <v/>
      </c>
      <c r="M429" s="78" t="str">
        <f t="shared" si="8"/>
        <v>OK</v>
      </c>
      <c r="N429" s="79"/>
    </row>
    <row r="430" spans="1:14" hidden="1">
      <c r="A430" s="80" t="s">
        <v>2592</v>
      </c>
      <c r="B430" s="186" t="s">
        <v>1488</v>
      </c>
      <c r="C430" s="187" t="s">
        <v>429</v>
      </c>
      <c r="D430" s="189" t="s">
        <v>1489</v>
      </c>
      <c r="E430" s="187" t="s">
        <v>482</v>
      </c>
      <c r="F430" s="187" t="s">
        <v>429</v>
      </c>
      <c r="G430" s="189" t="s">
        <v>515</v>
      </c>
      <c r="H430" s="188" t="str">
        <f>IF(OR(SUMPRODUCT(--('C3'!AH14:'C3'!AH24=""),--('C3'!AI14:'C3'!AI24=""))&gt;0,COUNTIF('C3'!AI14:'C3'!AI24,"M")&gt;0,COUNTIF('C3'!AI14:'C3'!AI24,"X")=11),"",SUM('C3'!AH14:'C3'!AH24))</f>
        <v/>
      </c>
      <c r="I430" s="188" t="str">
        <f>IF(AND(COUNTIF('C3'!AI14:'C3'!AI24,"X")=11,SUM('C3'!AH14:'C3'!AH24)=0,ISNUMBER('C3'!AH25)),"",IF(COUNTIF('C3'!AI14:'C3'!AI24,"M")&gt;0,"M",IF(AND(COUNTIF('C3'!AI14:'C3'!AI24,'C3'!AI14)=11,OR('C3'!AI14="X",'C3'!AI14="W",'C3'!AI14="Z")),UPPER('C3'!AI14),"")))</f>
        <v/>
      </c>
      <c r="J430" s="81" t="s">
        <v>482</v>
      </c>
      <c r="K430" s="188" t="str">
        <f>IF(AND(ISBLANK('C3'!AH25),$L$430&lt;&gt;"Z"),"",'C3'!AH25)</f>
        <v/>
      </c>
      <c r="L430" s="188" t="str">
        <f>IF(ISBLANK('C3'!AI25),"",'C3'!AI25)</f>
        <v/>
      </c>
      <c r="M430" s="78" t="str">
        <f t="shared" si="8"/>
        <v>OK</v>
      </c>
      <c r="N430" s="79"/>
    </row>
    <row r="431" spans="1:14" hidden="1">
      <c r="A431" s="80" t="s">
        <v>2592</v>
      </c>
      <c r="B431" s="186" t="s">
        <v>1490</v>
      </c>
      <c r="C431" s="187" t="s">
        <v>429</v>
      </c>
      <c r="D431" s="189" t="s">
        <v>1491</v>
      </c>
      <c r="E431" s="187" t="s">
        <v>482</v>
      </c>
      <c r="F431" s="187" t="s">
        <v>429</v>
      </c>
      <c r="G431" s="189" t="s">
        <v>504</v>
      </c>
      <c r="H431" s="188" t="str">
        <f>IF(OR(SUMPRODUCT(--('C3'!AH26:'C3'!AH36=""),--('C3'!AI26:'C3'!AI36=""))&gt;0,COUNTIF('C3'!AI26:'C3'!AI36,"M")&gt;0,COUNTIF('C3'!AI26:'C3'!AI36,"X")=11),"",SUM('C3'!AH26:'C3'!AH36))</f>
        <v/>
      </c>
      <c r="I431" s="188" t="str">
        <f>IF(AND(COUNTIF('C3'!AI26:'C3'!AI36,"X")=11,SUM('C3'!AH26:'C3'!AH36)=0,ISNUMBER('C3'!AH37)),"",IF(COUNTIF('C3'!AI26:'C3'!AI36,"M")&gt;0,"M",IF(AND(COUNTIF('C3'!AI26:'C3'!AI36,'C3'!AI26)=11,OR('C3'!AI26="X",'C3'!AI26="W",'C3'!AI26="Z")),UPPER('C3'!AI26),"")))</f>
        <v/>
      </c>
      <c r="J431" s="81" t="s">
        <v>482</v>
      </c>
      <c r="K431" s="188" t="str">
        <f>IF(AND(ISBLANK('C3'!AH37),$L$431&lt;&gt;"Z"),"",'C3'!AH37)</f>
        <v/>
      </c>
      <c r="L431" s="188" t="str">
        <f>IF(ISBLANK('C3'!AI37),"",'C3'!AI37)</f>
        <v/>
      </c>
      <c r="M431" s="78" t="str">
        <f t="shared" si="8"/>
        <v>OK</v>
      </c>
      <c r="N431" s="79"/>
    </row>
    <row r="432" spans="1:14" hidden="1">
      <c r="A432" s="80" t="s">
        <v>2592</v>
      </c>
      <c r="B432" s="186" t="s">
        <v>1492</v>
      </c>
      <c r="C432" s="187" t="s">
        <v>429</v>
      </c>
      <c r="D432" s="189" t="s">
        <v>1493</v>
      </c>
      <c r="E432" s="187" t="s">
        <v>482</v>
      </c>
      <c r="F432" s="187" t="s">
        <v>429</v>
      </c>
      <c r="G432" s="189" t="s">
        <v>1029</v>
      </c>
      <c r="H432" s="188" t="str">
        <f>IF(OR(AND('C3'!AH14="",'C3'!AI14=""),AND('C3'!AH26="",'C3'!AI26=""),AND('C3'!AI14="X",'C3'!AI26="X"),OR('C3'!AI14="M",'C3'!AI26="M")),"",SUM('C3'!AH14,'C3'!AH26))</f>
        <v/>
      </c>
      <c r="I432" s="188" t="str">
        <f>IF(AND(AND('C3'!AI14="X",'C3'!AI26="X"),SUM('C3'!AH14,'C3'!AH26)=0,ISNUMBER('C3'!AH38)),"",IF(OR('C3'!AI14="M",'C3'!AI26="M"),"M",IF(AND('C3'!AI14='C3'!AI26,OR('C3'!AI14="X",'C3'!AI14="W",'C3'!AI14="Z")),UPPER('C3'!AI14),"")))</f>
        <v/>
      </c>
      <c r="J432" s="81" t="s">
        <v>482</v>
      </c>
      <c r="K432" s="188" t="str">
        <f>IF(AND(ISBLANK('C3'!AH38),$L$432&lt;&gt;"Z"),"",'C3'!AH38)</f>
        <v/>
      </c>
      <c r="L432" s="188" t="str">
        <f>IF(ISBLANK('C3'!AI38),"",'C3'!AI38)</f>
        <v/>
      </c>
      <c r="M432" s="78" t="str">
        <f t="shared" si="8"/>
        <v>OK</v>
      </c>
      <c r="N432" s="79"/>
    </row>
    <row r="433" spans="1:14" hidden="1">
      <c r="A433" s="80" t="s">
        <v>2592</v>
      </c>
      <c r="B433" s="186" t="s">
        <v>1494</v>
      </c>
      <c r="C433" s="187" t="s">
        <v>429</v>
      </c>
      <c r="D433" s="189" t="s">
        <v>1495</v>
      </c>
      <c r="E433" s="187" t="s">
        <v>482</v>
      </c>
      <c r="F433" s="187" t="s">
        <v>429</v>
      </c>
      <c r="G433" s="189" t="s">
        <v>1030</v>
      </c>
      <c r="H433" s="188" t="str">
        <f>IF(OR(AND('C3'!AH15="",'C3'!AI15=""),AND('C3'!AH27="",'C3'!AI27=""),AND('C3'!AI15="X",'C3'!AI27="X"),OR('C3'!AI15="M",'C3'!AI27="M")),"",SUM('C3'!AH15,'C3'!AH27))</f>
        <v/>
      </c>
      <c r="I433" s="188" t="str">
        <f>IF(AND(AND('C3'!AI15="X",'C3'!AI27="X"),SUM('C3'!AH15,'C3'!AH27)=0,ISNUMBER('C3'!AH39)),"",IF(OR('C3'!AI15="M",'C3'!AI27="M"),"M",IF(AND('C3'!AI15='C3'!AI27,OR('C3'!AI15="X",'C3'!AI15="W",'C3'!AI15="Z")),UPPER('C3'!AI15),"")))</f>
        <v/>
      </c>
      <c r="J433" s="81" t="s">
        <v>482</v>
      </c>
      <c r="K433" s="188" t="str">
        <f>IF(AND(ISBLANK('C3'!AH39),$L$433&lt;&gt;"Z"),"",'C3'!AH39)</f>
        <v/>
      </c>
      <c r="L433" s="188" t="str">
        <f>IF(ISBLANK('C3'!AI39),"",'C3'!AI39)</f>
        <v/>
      </c>
      <c r="M433" s="78" t="str">
        <f t="shared" si="8"/>
        <v>OK</v>
      </c>
      <c r="N433" s="79"/>
    </row>
    <row r="434" spans="1:14" hidden="1">
      <c r="A434" s="80" t="s">
        <v>2592</v>
      </c>
      <c r="B434" s="186" t="s">
        <v>1496</v>
      </c>
      <c r="C434" s="187" t="s">
        <v>429</v>
      </c>
      <c r="D434" s="189" t="s">
        <v>1497</v>
      </c>
      <c r="E434" s="187" t="s">
        <v>482</v>
      </c>
      <c r="F434" s="187" t="s">
        <v>429</v>
      </c>
      <c r="G434" s="189" t="s">
        <v>1031</v>
      </c>
      <c r="H434" s="188" t="str">
        <f>IF(OR(AND('C3'!AH16="",'C3'!AI16=""),AND('C3'!AH28="",'C3'!AI28=""),AND('C3'!AI16="X",'C3'!AI28="X"),OR('C3'!AI16="M",'C3'!AI28="M")),"",SUM('C3'!AH16,'C3'!AH28))</f>
        <v/>
      </c>
      <c r="I434" s="188" t="str">
        <f>IF(AND(AND('C3'!AI16="X",'C3'!AI28="X"),SUM('C3'!AH16,'C3'!AH28)=0,ISNUMBER('C3'!AH40)),"",IF(OR('C3'!AI16="M",'C3'!AI28="M"),"M",IF(AND('C3'!AI16='C3'!AI28,OR('C3'!AI16="X",'C3'!AI16="W",'C3'!AI16="Z")),UPPER('C3'!AI16),"")))</f>
        <v/>
      </c>
      <c r="J434" s="81" t="s">
        <v>482</v>
      </c>
      <c r="K434" s="188" t="str">
        <f>IF(AND(ISBLANK('C3'!AH40),$L$434&lt;&gt;"Z"),"",'C3'!AH40)</f>
        <v/>
      </c>
      <c r="L434" s="188" t="str">
        <f>IF(ISBLANK('C3'!AI40),"",'C3'!AI40)</f>
        <v/>
      </c>
      <c r="M434" s="78" t="str">
        <f t="shared" si="8"/>
        <v>OK</v>
      </c>
      <c r="N434" s="79"/>
    </row>
    <row r="435" spans="1:14" hidden="1">
      <c r="A435" s="80" t="s">
        <v>2592</v>
      </c>
      <c r="B435" s="186" t="s">
        <v>1498</v>
      </c>
      <c r="C435" s="187" t="s">
        <v>429</v>
      </c>
      <c r="D435" s="189" t="s">
        <v>1499</v>
      </c>
      <c r="E435" s="187" t="s">
        <v>482</v>
      </c>
      <c r="F435" s="187" t="s">
        <v>429</v>
      </c>
      <c r="G435" s="189" t="s">
        <v>1032</v>
      </c>
      <c r="H435" s="188" t="str">
        <f>IF(OR(AND('C3'!AH17="",'C3'!AI17=""),AND('C3'!AH29="",'C3'!AI29=""),AND('C3'!AI17="X",'C3'!AI29="X"),OR('C3'!AI17="M",'C3'!AI29="M")),"",SUM('C3'!AH17,'C3'!AH29))</f>
        <v/>
      </c>
      <c r="I435" s="188" t="str">
        <f>IF(AND(AND('C3'!AI17="X",'C3'!AI29="X"),SUM('C3'!AH17,'C3'!AH29)=0,ISNUMBER('C3'!AH41)),"",IF(OR('C3'!AI17="M",'C3'!AI29="M"),"M",IF(AND('C3'!AI17='C3'!AI29,OR('C3'!AI17="X",'C3'!AI17="W",'C3'!AI17="Z")),UPPER('C3'!AI17),"")))</f>
        <v/>
      </c>
      <c r="J435" s="81" t="s">
        <v>482</v>
      </c>
      <c r="K435" s="188" t="str">
        <f>IF(AND(ISBLANK('C3'!AH41),$L$435&lt;&gt;"Z"),"",'C3'!AH41)</f>
        <v/>
      </c>
      <c r="L435" s="188" t="str">
        <f>IF(ISBLANK('C3'!AI41),"",'C3'!AI41)</f>
        <v/>
      </c>
      <c r="M435" s="78" t="str">
        <f t="shared" si="8"/>
        <v>OK</v>
      </c>
      <c r="N435" s="79"/>
    </row>
    <row r="436" spans="1:14" hidden="1">
      <c r="A436" s="80" t="s">
        <v>2592</v>
      </c>
      <c r="B436" s="186" t="s">
        <v>1500</v>
      </c>
      <c r="C436" s="187" t="s">
        <v>429</v>
      </c>
      <c r="D436" s="189" t="s">
        <v>1501</v>
      </c>
      <c r="E436" s="187" t="s">
        <v>482</v>
      </c>
      <c r="F436" s="187" t="s">
        <v>429</v>
      </c>
      <c r="G436" s="189" t="s">
        <v>1033</v>
      </c>
      <c r="H436" s="188" t="str">
        <f>IF(OR(AND('C3'!AH18="",'C3'!AI18=""),AND('C3'!AH30="",'C3'!AI30=""),AND('C3'!AI18="X",'C3'!AI30="X"),OR('C3'!AI18="M",'C3'!AI30="M")),"",SUM('C3'!AH18,'C3'!AH30))</f>
        <v/>
      </c>
      <c r="I436" s="188" t="str">
        <f>IF(AND(AND('C3'!AI18="X",'C3'!AI30="X"),SUM('C3'!AH18,'C3'!AH30)=0,ISNUMBER('C3'!AH42)),"",IF(OR('C3'!AI18="M",'C3'!AI30="M"),"M",IF(AND('C3'!AI18='C3'!AI30,OR('C3'!AI18="X",'C3'!AI18="W",'C3'!AI18="Z")),UPPER('C3'!AI18),"")))</f>
        <v/>
      </c>
      <c r="J436" s="81" t="s">
        <v>482</v>
      </c>
      <c r="K436" s="188" t="str">
        <f>IF(AND(ISBLANK('C3'!AH42),$L$436&lt;&gt;"Z"),"",'C3'!AH42)</f>
        <v/>
      </c>
      <c r="L436" s="188" t="str">
        <f>IF(ISBLANK('C3'!AI42),"",'C3'!AI42)</f>
        <v/>
      </c>
      <c r="M436" s="78" t="str">
        <f t="shared" si="8"/>
        <v>OK</v>
      </c>
      <c r="N436" s="79"/>
    </row>
    <row r="437" spans="1:14" hidden="1">
      <c r="A437" s="80" t="s">
        <v>2592</v>
      </c>
      <c r="B437" s="186" t="s">
        <v>1502</v>
      </c>
      <c r="C437" s="187" t="s">
        <v>429</v>
      </c>
      <c r="D437" s="189" t="s">
        <v>1503</v>
      </c>
      <c r="E437" s="187" t="s">
        <v>482</v>
      </c>
      <c r="F437" s="187" t="s">
        <v>429</v>
      </c>
      <c r="G437" s="189" t="s">
        <v>1034</v>
      </c>
      <c r="H437" s="188" t="str">
        <f>IF(OR(AND('C3'!AH19="",'C3'!AI19=""),AND('C3'!AH31="",'C3'!AI31=""),AND('C3'!AI19="X",'C3'!AI31="X"),OR('C3'!AI19="M",'C3'!AI31="M")),"",SUM('C3'!AH19,'C3'!AH31))</f>
        <v/>
      </c>
      <c r="I437" s="188" t="str">
        <f>IF(AND(AND('C3'!AI19="X",'C3'!AI31="X"),SUM('C3'!AH19,'C3'!AH31)=0,ISNUMBER('C3'!AH43)),"",IF(OR('C3'!AI19="M",'C3'!AI31="M"),"M",IF(AND('C3'!AI19='C3'!AI31,OR('C3'!AI19="X",'C3'!AI19="W",'C3'!AI19="Z")),UPPER('C3'!AI19),"")))</f>
        <v/>
      </c>
      <c r="J437" s="81" t="s">
        <v>482</v>
      </c>
      <c r="K437" s="188" t="str">
        <f>IF(AND(ISBLANK('C3'!AH43),$L$437&lt;&gt;"Z"),"",'C3'!AH43)</f>
        <v/>
      </c>
      <c r="L437" s="188" t="str">
        <f>IF(ISBLANK('C3'!AI43),"",'C3'!AI43)</f>
        <v/>
      </c>
      <c r="M437" s="78" t="str">
        <f t="shared" si="8"/>
        <v>OK</v>
      </c>
      <c r="N437" s="79"/>
    </row>
    <row r="438" spans="1:14" hidden="1">
      <c r="A438" s="80" t="s">
        <v>2592</v>
      </c>
      <c r="B438" s="186" t="s">
        <v>1504</v>
      </c>
      <c r="C438" s="187" t="s">
        <v>429</v>
      </c>
      <c r="D438" s="189" t="s">
        <v>1505</v>
      </c>
      <c r="E438" s="187" t="s">
        <v>482</v>
      </c>
      <c r="F438" s="187" t="s">
        <v>429</v>
      </c>
      <c r="G438" s="189" t="s">
        <v>1035</v>
      </c>
      <c r="H438" s="188" t="str">
        <f>IF(OR(AND('C3'!AH20="",'C3'!AI20=""),AND('C3'!AH32="",'C3'!AI32=""),AND('C3'!AI20="X",'C3'!AI32="X"),OR('C3'!AI20="M",'C3'!AI32="M")),"",SUM('C3'!AH20,'C3'!AH32))</f>
        <v/>
      </c>
      <c r="I438" s="188" t="str">
        <f>IF(AND(AND('C3'!AI20="X",'C3'!AI32="X"),SUM('C3'!AH20,'C3'!AH32)=0,ISNUMBER('C3'!AH44)),"",IF(OR('C3'!AI20="M",'C3'!AI32="M"),"M",IF(AND('C3'!AI20='C3'!AI32,OR('C3'!AI20="X",'C3'!AI20="W",'C3'!AI20="Z")),UPPER('C3'!AI20),"")))</f>
        <v/>
      </c>
      <c r="J438" s="81" t="s">
        <v>482</v>
      </c>
      <c r="K438" s="188" t="str">
        <f>IF(AND(ISBLANK('C3'!AH44),$L$438&lt;&gt;"Z"),"",'C3'!AH44)</f>
        <v/>
      </c>
      <c r="L438" s="188" t="str">
        <f>IF(ISBLANK('C3'!AI44),"",'C3'!AI44)</f>
        <v/>
      </c>
      <c r="M438" s="78" t="str">
        <f t="shared" si="8"/>
        <v>OK</v>
      </c>
      <c r="N438" s="79"/>
    </row>
    <row r="439" spans="1:14" hidden="1">
      <c r="A439" s="80" t="s">
        <v>2592</v>
      </c>
      <c r="B439" s="186" t="s">
        <v>1506</v>
      </c>
      <c r="C439" s="187" t="s">
        <v>429</v>
      </c>
      <c r="D439" s="189" t="s">
        <v>1507</v>
      </c>
      <c r="E439" s="187" t="s">
        <v>482</v>
      </c>
      <c r="F439" s="187" t="s">
        <v>429</v>
      </c>
      <c r="G439" s="189" t="s">
        <v>1036</v>
      </c>
      <c r="H439" s="188" t="str">
        <f>IF(OR(AND('C3'!AH21="",'C3'!AI21=""),AND('C3'!AH33="",'C3'!AI33=""),AND('C3'!AI21="X",'C3'!AI33="X"),OR('C3'!AI21="M",'C3'!AI33="M")),"",SUM('C3'!AH21,'C3'!AH33))</f>
        <v/>
      </c>
      <c r="I439" s="188" t="str">
        <f>IF(AND(AND('C3'!AI21="X",'C3'!AI33="X"),SUM('C3'!AH21,'C3'!AH33)=0,ISNUMBER('C3'!AH45)),"",IF(OR('C3'!AI21="M",'C3'!AI33="M"),"M",IF(AND('C3'!AI21='C3'!AI33,OR('C3'!AI21="X",'C3'!AI21="W",'C3'!AI21="Z")),UPPER('C3'!AI21),"")))</f>
        <v/>
      </c>
      <c r="J439" s="81" t="s">
        <v>482</v>
      </c>
      <c r="K439" s="188" t="str">
        <f>IF(AND(ISBLANK('C3'!AH45),$L$439&lt;&gt;"Z"),"",'C3'!AH45)</f>
        <v/>
      </c>
      <c r="L439" s="188" t="str">
        <f>IF(ISBLANK('C3'!AI45),"",'C3'!AI45)</f>
        <v/>
      </c>
      <c r="M439" s="78" t="str">
        <f t="shared" si="8"/>
        <v>OK</v>
      </c>
      <c r="N439" s="79"/>
    </row>
    <row r="440" spans="1:14" hidden="1">
      <c r="A440" s="80" t="s">
        <v>2592</v>
      </c>
      <c r="B440" s="186" t="s">
        <v>1508</v>
      </c>
      <c r="C440" s="187" t="s">
        <v>429</v>
      </c>
      <c r="D440" s="189" t="s">
        <v>1509</v>
      </c>
      <c r="E440" s="187" t="s">
        <v>482</v>
      </c>
      <c r="F440" s="187" t="s">
        <v>429</v>
      </c>
      <c r="G440" s="189" t="s">
        <v>1037</v>
      </c>
      <c r="H440" s="188" t="str">
        <f>IF(OR(AND('C3'!AH22="",'C3'!AI22=""),AND('C3'!AH34="",'C3'!AI34=""),AND('C3'!AI22="X",'C3'!AI34="X"),OR('C3'!AI22="M",'C3'!AI34="M")),"",SUM('C3'!AH22,'C3'!AH34))</f>
        <v/>
      </c>
      <c r="I440" s="188" t="str">
        <f>IF(AND(AND('C3'!AI22="X",'C3'!AI34="X"),SUM('C3'!AH22,'C3'!AH34)=0,ISNUMBER('C3'!AH46)),"",IF(OR('C3'!AI22="M",'C3'!AI34="M"),"M",IF(AND('C3'!AI22='C3'!AI34,OR('C3'!AI22="X",'C3'!AI22="W",'C3'!AI22="Z")),UPPER('C3'!AI22),"")))</f>
        <v/>
      </c>
      <c r="J440" s="81" t="s">
        <v>482</v>
      </c>
      <c r="K440" s="188" t="str">
        <f>IF(AND(ISBLANK('C3'!AH46),$L$440&lt;&gt;"Z"),"",'C3'!AH46)</f>
        <v/>
      </c>
      <c r="L440" s="188" t="str">
        <f>IF(ISBLANK('C3'!AI46),"",'C3'!AI46)</f>
        <v/>
      </c>
      <c r="M440" s="78" t="str">
        <f t="shared" si="8"/>
        <v>OK</v>
      </c>
      <c r="N440" s="79"/>
    </row>
    <row r="441" spans="1:14" hidden="1">
      <c r="A441" s="80" t="s">
        <v>2592</v>
      </c>
      <c r="B441" s="186" t="s">
        <v>1510</v>
      </c>
      <c r="C441" s="187" t="s">
        <v>429</v>
      </c>
      <c r="D441" s="189" t="s">
        <v>1511</v>
      </c>
      <c r="E441" s="187" t="s">
        <v>482</v>
      </c>
      <c r="F441" s="187" t="s">
        <v>429</v>
      </c>
      <c r="G441" s="189" t="s">
        <v>1038</v>
      </c>
      <c r="H441" s="188" t="str">
        <f>IF(OR(AND('C3'!AH23="",'C3'!AI23=""),AND('C3'!AH35="",'C3'!AI35=""),AND('C3'!AI23="X",'C3'!AI35="X"),OR('C3'!AI23="M",'C3'!AI35="M")),"",SUM('C3'!AH23,'C3'!AH35))</f>
        <v/>
      </c>
      <c r="I441" s="188" t="str">
        <f>IF(AND(AND('C3'!AI23="X",'C3'!AI35="X"),SUM('C3'!AH23,'C3'!AH35)=0,ISNUMBER('C3'!AH47)),"",IF(OR('C3'!AI23="M",'C3'!AI35="M"),"M",IF(AND('C3'!AI23='C3'!AI35,OR('C3'!AI23="X",'C3'!AI23="W",'C3'!AI23="Z")),UPPER('C3'!AI23),"")))</f>
        <v/>
      </c>
      <c r="J441" s="81" t="s">
        <v>482</v>
      </c>
      <c r="K441" s="188" t="str">
        <f>IF(AND(ISBLANK('C3'!AH47),$L$441&lt;&gt;"Z"),"",'C3'!AH47)</f>
        <v/>
      </c>
      <c r="L441" s="188" t="str">
        <f>IF(ISBLANK('C3'!AI47),"",'C3'!AI47)</f>
        <v/>
      </c>
      <c r="M441" s="78" t="str">
        <f t="shared" si="8"/>
        <v>OK</v>
      </c>
      <c r="N441" s="79"/>
    </row>
    <row r="442" spans="1:14" hidden="1">
      <c r="A442" s="80" t="s">
        <v>2592</v>
      </c>
      <c r="B442" s="186" t="s">
        <v>1512</v>
      </c>
      <c r="C442" s="187" t="s">
        <v>429</v>
      </c>
      <c r="D442" s="189" t="s">
        <v>1513</v>
      </c>
      <c r="E442" s="187" t="s">
        <v>482</v>
      </c>
      <c r="F442" s="187" t="s">
        <v>429</v>
      </c>
      <c r="G442" s="189" t="s">
        <v>1039</v>
      </c>
      <c r="H442" s="188" t="str">
        <f>IF(OR(AND('C3'!AH24="",'C3'!AI24=""),AND('C3'!AH36="",'C3'!AI36=""),AND('C3'!AI24="X",'C3'!AI36="X"),OR('C3'!AI24="M",'C3'!AI36="M")),"",SUM('C3'!AH24,'C3'!AH36))</f>
        <v/>
      </c>
      <c r="I442" s="188" t="str">
        <f>IF(AND(AND('C3'!AI24="X",'C3'!AI36="X"),SUM('C3'!AH24,'C3'!AH36)=0,ISNUMBER('C3'!AH48)),"",IF(OR('C3'!AI24="M",'C3'!AI36="M"),"M",IF(AND('C3'!AI24='C3'!AI36,OR('C3'!AI24="X",'C3'!AI24="W",'C3'!AI24="Z")),UPPER('C3'!AI24),"")))</f>
        <v/>
      </c>
      <c r="J442" s="81" t="s">
        <v>482</v>
      </c>
      <c r="K442" s="188" t="str">
        <f>IF(AND(ISBLANK('C3'!AH48),$L$442&lt;&gt;"Z"),"",'C3'!AH48)</f>
        <v/>
      </c>
      <c r="L442" s="188" t="str">
        <f>IF(ISBLANK('C3'!AI48),"",'C3'!AI48)</f>
        <v/>
      </c>
      <c r="M442" s="78" t="str">
        <f t="shared" si="8"/>
        <v>OK</v>
      </c>
      <c r="N442" s="79"/>
    </row>
    <row r="443" spans="1:14" hidden="1">
      <c r="A443" s="80" t="s">
        <v>2592</v>
      </c>
      <c r="B443" s="186" t="s">
        <v>1514</v>
      </c>
      <c r="C443" s="187" t="s">
        <v>429</v>
      </c>
      <c r="D443" s="189" t="s">
        <v>1515</v>
      </c>
      <c r="E443" s="187" t="s">
        <v>482</v>
      </c>
      <c r="F443" s="187" t="s">
        <v>429</v>
      </c>
      <c r="G443" s="189" t="s">
        <v>493</v>
      </c>
      <c r="H443" s="188" t="str">
        <f>IF(OR(AND('C3'!AH25="",'C3'!AI25=""),AND('C3'!AH37="",'C3'!AI37=""),AND('C3'!AI25="X",'C3'!AI37="X"),OR('C3'!AI25="M",'C3'!AI37="M")),"",SUM('C3'!AH25,'C3'!AH37))</f>
        <v/>
      </c>
      <c r="I443" s="188" t="str">
        <f>IF(AND(AND('C3'!AI25="X",'C3'!AI37="X"),SUM('C3'!AH25,'C3'!AH37)=0,ISNUMBER('C3'!AH49)),"",IF(OR('C3'!AI25="M",'C3'!AI37="M"),"M",IF(AND('C3'!AI25='C3'!AI37,OR('C3'!AI25="X",'C3'!AI25="W",'C3'!AI25="Z")),UPPER('C3'!AI25),"")))</f>
        <v/>
      </c>
      <c r="J443" s="81" t="s">
        <v>482</v>
      </c>
      <c r="K443" s="188" t="str">
        <f>IF(AND(ISBLANK('C3'!AH49),$L$443&lt;&gt;"Z"),"",'C3'!AH49)</f>
        <v/>
      </c>
      <c r="L443" s="188" t="str">
        <f>IF(ISBLANK('C3'!AI49),"",'C3'!AI49)</f>
        <v/>
      </c>
      <c r="M443" s="78" t="str">
        <f t="shared" si="8"/>
        <v>OK</v>
      </c>
      <c r="N443" s="79"/>
    </row>
    <row r="444" spans="1:14" hidden="1">
      <c r="A444" s="80" t="s">
        <v>2592</v>
      </c>
      <c r="B444" s="186" t="s">
        <v>1516</v>
      </c>
      <c r="C444" s="187" t="s">
        <v>175</v>
      </c>
      <c r="D444" s="189" t="s">
        <v>1301</v>
      </c>
      <c r="E444" s="187" t="s">
        <v>482</v>
      </c>
      <c r="F444" s="187" t="s">
        <v>175</v>
      </c>
      <c r="G444" s="189" t="s">
        <v>562</v>
      </c>
      <c r="H444" s="188" t="str">
        <f>IF(OR(AND('C4'!V14="",'C4'!W14=""),AND('C4'!V15="",'C4'!W15=""),AND('C4'!W14="X",'C4'!W15="X"),OR('C4'!W14="M",'C4'!W15="M")),"",SUM('C4'!V14,'C4'!V15))</f>
        <v/>
      </c>
      <c r="I444" s="188" t="str">
        <f>IF(AND(AND('C4'!W14="X",'C4'!W15="X"),SUM('C4'!V14,'C4'!V15)=0,ISNUMBER('C4'!V16)),"",IF(OR('C4'!W14="M",'C4'!W15="M"),"M",IF(AND('C4'!W14='C4'!W15,OR('C4'!W14="X",'C4'!W14="W",'C4'!W14="Z")),UPPER('C4'!W14),"")))</f>
        <v/>
      </c>
      <c r="J444" s="81" t="s">
        <v>482</v>
      </c>
      <c r="K444" s="188" t="str">
        <f>IF(AND(ISBLANK('C4'!V16),$L$444&lt;&gt;"Z"),"",'C4'!V16)</f>
        <v/>
      </c>
      <c r="L444" s="188" t="str">
        <f>IF(ISBLANK('C4'!W16),"",'C4'!W16)</f>
        <v/>
      </c>
      <c r="M444" s="78" t="str">
        <f t="shared" si="8"/>
        <v>OK</v>
      </c>
      <c r="N444" s="79"/>
    </row>
    <row r="445" spans="1:14" hidden="1">
      <c r="A445" s="80" t="s">
        <v>2592</v>
      </c>
      <c r="B445" s="186" t="s">
        <v>1517</v>
      </c>
      <c r="C445" s="187" t="s">
        <v>175</v>
      </c>
      <c r="D445" s="189" t="s">
        <v>1311</v>
      </c>
      <c r="E445" s="187" t="s">
        <v>482</v>
      </c>
      <c r="F445" s="187" t="s">
        <v>175</v>
      </c>
      <c r="G445" s="189" t="s">
        <v>176</v>
      </c>
      <c r="H445" s="188" t="str">
        <f>IF(OR(AND('C4'!Y14="",'C4'!Z14=""),AND('C4'!Y15="",'C4'!Z15=""),AND('C4'!Z14="X",'C4'!Z15="X"),OR('C4'!Z14="M",'C4'!Z15="M")),"",SUM('C4'!Y14,'C4'!Y15))</f>
        <v/>
      </c>
      <c r="I445" s="188" t="str">
        <f>IF(AND(AND('C4'!Z14="X",'C4'!Z15="X"),SUM('C4'!Y14,'C4'!Y15)=0,ISNUMBER('C4'!Y16)),"",IF(OR('C4'!Z14="M",'C4'!Z15="M"),"M",IF(AND('C4'!Z14='C4'!Z15,OR('C4'!Z14="X",'C4'!Z14="W",'C4'!Z14="Z")),UPPER('C4'!Z14),"")))</f>
        <v/>
      </c>
      <c r="J445" s="81" t="s">
        <v>482</v>
      </c>
      <c r="K445" s="188" t="str">
        <f>IF(AND(ISBLANK('C4'!Y16),$L$445&lt;&gt;"Z"),"",'C4'!Y16)</f>
        <v/>
      </c>
      <c r="L445" s="188" t="str">
        <f>IF(ISBLANK('C4'!Z16),"",'C4'!Z16)</f>
        <v/>
      </c>
      <c r="M445" s="78" t="str">
        <f t="shared" si="8"/>
        <v>OK</v>
      </c>
      <c r="N445" s="79"/>
    </row>
    <row r="446" spans="1:14" hidden="1">
      <c r="A446" s="80" t="s">
        <v>2592</v>
      </c>
      <c r="B446" s="186" t="s">
        <v>1518</v>
      </c>
      <c r="C446" s="187" t="s">
        <v>175</v>
      </c>
      <c r="D446" s="189" t="s">
        <v>1321</v>
      </c>
      <c r="E446" s="187" t="s">
        <v>482</v>
      </c>
      <c r="F446" s="187" t="s">
        <v>175</v>
      </c>
      <c r="G446" s="189" t="s">
        <v>524</v>
      </c>
      <c r="H446" s="188" t="str">
        <f>IF(OR(AND('C4'!AB14="",'C4'!AC14=""),AND('C4'!AB15="",'C4'!AC15=""),AND('C4'!AC14="X",'C4'!AC15="X"),OR('C4'!AC14="M",'C4'!AC15="M")),"",SUM('C4'!AB14,'C4'!AB15))</f>
        <v/>
      </c>
      <c r="I446" s="188" t="str">
        <f>IF(AND(AND('C4'!AC14="X",'C4'!AC15="X"),SUM('C4'!AB14,'C4'!AB15)=0,ISNUMBER('C4'!AB16)),"",IF(OR('C4'!AC14="M",'C4'!AC15="M"),"M",IF(AND('C4'!AC14='C4'!AC15,OR('C4'!AC14="X",'C4'!AC14="W",'C4'!AC14="Z")),UPPER('C4'!AC14),"")))</f>
        <v/>
      </c>
      <c r="J446" s="81" t="s">
        <v>482</v>
      </c>
      <c r="K446" s="188" t="str">
        <f>IF(AND(ISBLANK('C4'!AB16),$L$446&lt;&gt;"Z"),"",'C4'!AB16)</f>
        <v/>
      </c>
      <c r="L446" s="188" t="str">
        <f>IF(ISBLANK('C4'!AC16),"",'C4'!AC16)</f>
        <v/>
      </c>
      <c r="M446" s="78" t="str">
        <f t="shared" si="8"/>
        <v>OK</v>
      </c>
      <c r="N446" s="79"/>
    </row>
    <row r="447" spans="1:14" hidden="1">
      <c r="A447" s="80" t="s">
        <v>2592</v>
      </c>
      <c r="B447" s="186" t="s">
        <v>1519</v>
      </c>
      <c r="C447" s="187" t="s">
        <v>175</v>
      </c>
      <c r="D447" s="189" t="s">
        <v>1331</v>
      </c>
      <c r="E447" s="187" t="s">
        <v>482</v>
      </c>
      <c r="F447" s="187" t="s">
        <v>175</v>
      </c>
      <c r="G447" s="189" t="s">
        <v>537</v>
      </c>
      <c r="H447" s="188" t="str">
        <f>IF(OR(AND('C4'!AE14="",'C4'!AF14=""),AND('C4'!AE15="",'C4'!AF15=""),AND('C4'!AF14="X",'C4'!AF15="X"),OR('C4'!AF14="M",'C4'!AF15="M")),"",SUM('C4'!AE14,'C4'!AE15))</f>
        <v/>
      </c>
      <c r="I447" s="188" t="str">
        <f>IF(AND(AND('C4'!AF14="X",'C4'!AF15="X"),SUM('C4'!AE14,'C4'!AE15)=0,ISNUMBER('C4'!AE16)),"",IF(OR('C4'!AF14="M",'C4'!AF15="M"),"M",IF(AND('C4'!AF14='C4'!AF15,OR('C4'!AF14="X",'C4'!AF14="W",'C4'!AF14="Z")),UPPER('C4'!AF14),"")))</f>
        <v/>
      </c>
      <c r="J447" s="81" t="s">
        <v>482</v>
      </c>
      <c r="K447" s="188" t="str">
        <f>IF(AND(ISBLANK('C4'!AE16),$L$447&lt;&gt;"Z"),"",'C4'!AE16)</f>
        <v/>
      </c>
      <c r="L447" s="188" t="str">
        <f>IF(ISBLANK('C4'!AF16),"",'C4'!AF16)</f>
        <v/>
      </c>
      <c r="M447" s="78" t="str">
        <f t="shared" si="8"/>
        <v>OK</v>
      </c>
      <c r="N447" s="79"/>
    </row>
    <row r="448" spans="1:14" hidden="1">
      <c r="A448" s="80" t="s">
        <v>2592</v>
      </c>
      <c r="B448" s="186" t="s">
        <v>1520</v>
      </c>
      <c r="C448" s="187" t="s">
        <v>175</v>
      </c>
      <c r="D448" s="189" t="s">
        <v>1341</v>
      </c>
      <c r="E448" s="187" t="s">
        <v>482</v>
      </c>
      <c r="F448" s="187" t="s">
        <v>175</v>
      </c>
      <c r="G448" s="189" t="s">
        <v>536</v>
      </c>
      <c r="H448" s="188" t="str">
        <f>IF(OR(AND('C4'!AH14="",'C4'!AI14=""),AND('C4'!AH15="",'C4'!AI15=""),AND('C4'!AI14="X",'C4'!AI15="X"),OR('C4'!AI14="M",'C4'!AI15="M")),"",SUM('C4'!AH14,'C4'!AH15))</f>
        <v/>
      </c>
      <c r="I448" s="188" t="str">
        <f>IF(AND(AND('C4'!AI14="X",'C4'!AI15="X"),SUM('C4'!AH14,'C4'!AH15)=0,ISNUMBER('C4'!AH16)),"",IF(OR('C4'!AI14="M",'C4'!AI15="M"),"M",IF(AND('C4'!AI14='C4'!AI15,OR('C4'!AI14="X",'C4'!AI14="W",'C4'!AI14="Z")),UPPER('C4'!AI14),"")))</f>
        <v/>
      </c>
      <c r="J448" s="81" t="s">
        <v>482</v>
      </c>
      <c r="K448" s="188" t="str">
        <f>IF(AND(ISBLANK('C4'!AH16),$L$448&lt;&gt;"Z"),"",'C4'!AH16)</f>
        <v/>
      </c>
      <c r="L448" s="188" t="str">
        <f>IF(ISBLANK('C4'!AI16),"",'C4'!AI16)</f>
        <v/>
      </c>
      <c r="M448" s="78" t="str">
        <f t="shared" si="8"/>
        <v>OK</v>
      </c>
      <c r="N448" s="79"/>
    </row>
    <row r="449" spans="1:14" hidden="1">
      <c r="A449" s="80" t="s">
        <v>2592</v>
      </c>
      <c r="B449" s="186" t="s">
        <v>1521</v>
      </c>
      <c r="C449" s="187" t="s">
        <v>175</v>
      </c>
      <c r="D449" s="189" t="s">
        <v>1351</v>
      </c>
      <c r="E449" s="187" t="s">
        <v>482</v>
      </c>
      <c r="F449" s="187" t="s">
        <v>175</v>
      </c>
      <c r="G449" s="189" t="s">
        <v>568</v>
      </c>
      <c r="H449" s="188" t="str">
        <f>IF(OR(AND('C4'!AK14="",'C4'!AL14=""),AND('C4'!AK15="",'C4'!AL15=""),AND('C4'!AL14="X",'C4'!AL15="X"),OR('C4'!AL14="M",'C4'!AL15="M")),"",SUM('C4'!AK14,'C4'!AK15))</f>
        <v/>
      </c>
      <c r="I449" s="188" t="str">
        <f>IF(AND(AND('C4'!AL14="X",'C4'!AL15="X"),SUM('C4'!AK14,'C4'!AK15)=0,ISNUMBER('C4'!AK16)),"",IF(OR('C4'!AL14="M",'C4'!AL15="M"),"M",IF(AND('C4'!AL14='C4'!AL15,OR('C4'!AL14="X",'C4'!AL14="W",'C4'!AL14="Z")),UPPER('C4'!AL14),"")))</f>
        <v/>
      </c>
      <c r="J449" s="81" t="s">
        <v>482</v>
      </c>
      <c r="K449" s="188" t="str">
        <f>IF(AND(ISBLANK('C4'!AK16),$L$449&lt;&gt;"Z"),"",'C4'!AK16)</f>
        <v/>
      </c>
      <c r="L449" s="188" t="str">
        <f>IF(ISBLANK('C4'!AL16),"",'C4'!AL16)</f>
        <v/>
      </c>
      <c r="M449" s="78" t="str">
        <f t="shared" si="8"/>
        <v>OK</v>
      </c>
      <c r="N449" s="79"/>
    </row>
    <row r="450" spans="1:14" hidden="1">
      <c r="A450" s="80" t="s">
        <v>2592</v>
      </c>
      <c r="B450" s="186" t="s">
        <v>1522</v>
      </c>
      <c r="C450" s="187" t="s">
        <v>175</v>
      </c>
      <c r="D450" s="189" t="s">
        <v>1363</v>
      </c>
      <c r="E450" s="187" t="s">
        <v>482</v>
      </c>
      <c r="F450" s="187" t="s">
        <v>175</v>
      </c>
      <c r="G450" s="189" t="s">
        <v>574</v>
      </c>
      <c r="H450" s="188" t="str">
        <f>IF(OR(AND('C4'!AN14="",'C4'!AO14=""),AND('C4'!AN15="",'C4'!AO15=""),AND('C4'!AO14="X",'C4'!AO15="X"),OR('C4'!AO14="M",'C4'!AO15="M")),"",SUM('C4'!AN14,'C4'!AN15))</f>
        <v/>
      </c>
      <c r="I450" s="188" t="str">
        <f>IF(AND(AND('C4'!AO14="X",'C4'!AO15="X"),SUM('C4'!AN14,'C4'!AN15)=0,ISNUMBER('C4'!AN16)),"",IF(OR('C4'!AO14="M",'C4'!AO15="M"),"M",IF(AND('C4'!AO14='C4'!AO15,OR('C4'!AO14="X",'C4'!AO14="W",'C4'!AO14="Z")),UPPER('C4'!AO14),"")))</f>
        <v/>
      </c>
      <c r="J450" s="81" t="s">
        <v>482</v>
      </c>
      <c r="K450" s="188" t="str">
        <f>IF(AND(ISBLANK('C4'!AN16),$L$450&lt;&gt;"Z"),"",'C4'!AN16)</f>
        <v/>
      </c>
      <c r="L450" s="188" t="str">
        <f>IF(ISBLANK('C4'!AO16),"",'C4'!AO16)</f>
        <v/>
      </c>
      <c r="M450" s="78" t="str">
        <f t="shared" si="8"/>
        <v>OK</v>
      </c>
      <c r="N450" s="79"/>
    </row>
    <row r="451" spans="1:14" hidden="1">
      <c r="A451" s="80" t="s">
        <v>2592</v>
      </c>
      <c r="B451" s="186" t="s">
        <v>1523</v>
      </c>
      <c r="C451" s="187" t="s">
        <v>205</v>
      </c>
      <c r="D451" s="189" t="s">
        <v>1524</v>
      </c>
      <c r="E451" s="187" t="s">
        <v>482</v>
      </c>
      <c r="F451" s="187" t="s">
        <v>205</v>
      </c>
      <c r="G451" s="189" t="s">
        <v>516</v>
      </c>
      <c r="H451" s="188" t="str">
        <f>IF(OR(SUMPRODUCT(--('C5'!V14:'C5'!V41=""),--('C5'!W14:'C5'!W41=""))&gt;0,COUNTIF('C5'!W14:'C5'!W41,"M")&gt;0,COUNTIF('C5'!W14:'C5'!W41,"X")=28),"",SUM('C5'!V14:'C5'!V41))</f>
        <v/>
      </c>
      <c r="I451" s="188" t="str">
        <f>IF(AND(COUNTIF('C5'!W14:'C5'!W41,"X")=28,SUM('C5'!V14:'C5'!V41)=0,ISNUMBER('C5'!V42)),"",IF(COUNTIF('C5'!W14:'C5'!W41,"M")&gt;0,"M",IF(AND(COUNTIF('C5'!W14:'C5'!W41,'C5'!W14)=28,OR('C5'!W14="X",'C5'!W14="W",'C5'!W14="Z")),UPPER('C5'!W14),"")))</f>
        <v/>
      </c>
      <c r="J451" s="81" t="s">
        <v>482</v>
      </c>
      <c r="K451" s="188" t="str">
        <f>IF(AND(ISBLANK('C5'!V42),$L$451&lt;&gt;"Z"),"",'C5'!V42)</f>
        <v/>
      </c>
      <c r="L451" s="188" t="str">
        <f>IF(ISBLANK('C5'!W42),"",'C5'!W42)</f>
        <v/>
      </c>
      <c r="M451" s="78" t="str">
        <f t="shared" si="8"/>
        <v>OK</v>
      </c>
      <c r="N451" s="79"/>
    </row>
    <row r="452" spans="1:14" hidden="1">
      <c r="A452" s="80" t="s">
        <v>2592</v>
      </c>
      <c r="B452" s="186" t="s">
        <v>1525</v>
      </c>
      <c r="C452" s="187" t="s">
        <v>205</v>
      </c>
      <c r="D452" s="189" t="s">
        <v>1526</v>
      </c>
      <c r="E452" s="187" t="s">
        <v>482</v>
      </c>
      <c r="F452" s="187" t="s">
        <v>205</v>
      </c>
      <c r="G452" s="189" t="s">
        <v>505</v>
      </c>
      <c r="H452" s="188" t="str">
        <f>IF(OR(SUMPRODUCT(--('C5'!V44:'C5'!V71=""),--('C5'!W44:'C5'!W71=""))&gt;0,COUNTIF('C5'!W44:'C5'!W71,"M")&gt;0,COUNTIF('C5'!W44:'C5'!W71,"X")=28),"",SUM('C5'!V44:'C5'!V71))</f>
        <v/>
      </c>
      <c r="I452" s="188" t="str">
        <f>IF(AND(COUNTIF('C5'!W44:'C5'!W71,"X")=28,SUM('C5'!V44:'C5'!V71)=0,ISNUMBER('C5'!V72)),"",IF(COUNTIF('C5'!W44:'C5'!W71,"M")&gt;0,"M",IF(AND(COUNTIF('C5'!W44:'C5'!W71,'C5'!W44)=28,OR('C5'!W44="X",'C5'!W44="W",'C5'!W44="Z")),UPPER('C5'!W44),"")))</f>
        <v/>
      </c>
      <c r="J452" s="81" t="s">
        <v>482</v>
      </c>
      <c r="K452" s="188" t="str">
        <f>IF(AND(ISBLANK('C5'!V72),$L$452&lt;&gt;"Z"),"",'C5'!V72)</f>
        <v/>
      </c>
      <c r="L452" s="188" t="str">
        <f>IF(ISBLANK('C5'!W72),"",'C5'!W72)</f>
        <v/>
      </c>
      <c r="M452" s="78" t="str">
        <f t="shared" si="8"/>
        <v>OK</v>
      </c>
      <c r="N452" s="79"/>
    </row>
    <row r="453" spans="1:14" hidden="1">
      <c r="A453" s="80" t="s">
        <v>2592</v>
      </c>
      <c r="B453" s="186" t="s">
        <v>1527</v>
      </c>
      <c r="C453" s="187" t="s">
        <v>205</v>
      </c>
      <c r="D453" s="189" t="s">
        <v>1528</v>
      </c>
      <c r="E453" s="187" t="s">
        <v>482</v>
      </c>
      <c r="F453" s="187" t="s">
        <v>205</v>
      </c>
      <c r="G453" s="189" t="s">
        <v>717</v>
      </c>
      <c r="H453" s="188" t="str">
        <f>IF(OR(AND('C5'!V14="",'C5'!W14=""),AND('C5'!V44="",'C5'!W44=""),AND('C5'!W14="X",'C5'!W44="X"),OR('C5'!W14="M",'C5'!W44="M")),"",SUM('C5'!V14,'C5'!V44))</f>
        <v/>
      </c>
      <c r="I453" s="188" t="str">
        <f>IF(AND(AND('C5'!W14="X",'C5'!W44="X"),SUM('C5'!V14,'C5'!V44)=0,ISNUMBER('C5'!V74)),"",IF(OR('C5'!W14="M",'C5'!W44="M"),"M",IF(AND('C5'!W14='C5'!W44,OR('C5'!W14="X",'C5'!W14="W",'C5'!W14="Z")),UPPER('C5'!W14),"")))</f>
        <v/>
      </c>
      <c r="J453" s="81" t="s">
        <v>482</v>
      </c>
      <c r="K453" s="188" t="str">
        <f>IF(AND(ISBLANK('C5'!V74),$L$453&lt;&gt;"Z"),"",'C5'!V74)</f>
        <v/>
      </c>
      <c r="L453" s="188" t="str">
        <f>IF(ISBLANK('C5'!W74),"",'C5'!W74)</f>
        <v/>
      </c>
      <c r="M453" s="78" t="str">
        <f t="shared" si="8"/>
        <v>OK</v>
      </c>
      <c r="N453" s="79"/>
    </row>
    <row r="454" spans="1:14" hidden="1">
      <c r="A454" s="80" t="s">
        <v>2592</v>
      </c>
      <c r="B454" s="186" t="s">
        <v>1529</v>
      </c>
      <c r="C454" s="187" t="s">
        <v>205</v>
      </c>
      <c r="D454" s="189" t="s">
        <v>1530</v>
      </c>
      <c r="E454" s="187" t="s">
        <v>482</v>
      </c>
      <c r="F454" s="187" t="s">
        <v>205</v>
      </c>
      <c r="G454" s="189" t="s">
        <v>720</v>
      </c>
      <c r="H454" s="188" t="str">
        <f>IF(OR(AND('C5'!V15="",'C5'!W15=""),AND('C5'!V45="",'C5'!W45=""),AND('C5'!W15="X",'C5'!W45="X"),OR('C5'!W15="M",'C5'!W45="M")),"",SUM('C5'!V15,'C5'!V45))</f>
        <v/>
      </c>
      <c r="I454" s="188" t="str">
        <f>IF(AND(AND('C5'!W15="X",'C5'!W45="X"),SUM('C5'!V15,'C5'!V45)=0,ISNUMBER('C5'!V75)),"",IF(OR('C5'!W15="M",'C5'!W45="M"),"M",IF(AND('C5'!W15='C5'!W45,OR('C5'!W15="X",'C5'!W15="W",'C5'!W15="Z")),UPPER('C5'!W15),"")))</f>
        <v/>
      </c>
      <c r="J454" s="81" t="s">
        <v>482</v>
      </c>
      <c r="K454" s="188" t="str">
        <f>IF(AND(ISBLANK('C5'!V75),$L$454&lt;&gt;"Z"),"",'C5'!V75)</f>
        <v/>
      </c>
      <c r="L454" s="188" t="str">
        <f>IF(ISBLANK('C5'!W75),"",'C5'!W75)</f>
        <v/>
      </c>
      <c r="M454" s="78" t="str">
        <f t="shared" si="8"/>
        <v>OK</v>
      </c>
      <c r="N454" s="79"/>
    </row>
    <row r="455" spans="1:14" hidden="1">
      <c r="A455" s="80" t="s">
        <v>2592</v>
      </c>
      <c r="B455" s="186" t="s">
        <v>1531</v>
      </c>
      <c r="C455" s="187" t="s">
        <v>205</v>
      </c>
      <c r="D455" s="189" t="s">
        <v>1532</v>
      </c>
      <c r="E455" s="187" t="s">
        <v>482</v>
      </c>
      <c r="F455" s="187" t="s">
        <v>205</v>
      </c>
      <c r="G455" s="189" t="s">
        <v>723</v>
      </c>
      <c r="H455" s="188" t="str">
        <f>IF(OR(AND('C5'!V16="",'C5'!W16=""),AND('C5'!V46="",'C5'!W46=""),AND('C5'!W16="X",'C5'!W46="X"),OR('C5'!W16="M",'C5'!W46="M")),"",SUM('C5'!V16,'C5'!V46))</f>
        <v/>
      </c>
      <c r="I455" s="188" t="str">
        <f>IF(AND(AND('C5'!W16="X",'C5'!W46="X"),SUM('C5'!V16,'C5'!V46)=0,ISNUMBER('C5'!V76)),"",IF(OR('C5'!W16="M",'C5'!W46="M"),"M",IF(AND('C5'!W16='C5'!W46,OR('C5'!W16="X",'C5'!W16="W",'C5'!W16="Z")),UPPER('C5'!W16),"")))</f>
        <v/>
      </c>
      <c r="J455" s="81" t="s">
        <v>482</v>
      </c>
      <c r="K455" s="188" t="str">
        <f>IF(AND(ISBLANK('C5'!V76),$L$455&lt;&gt;"Z"),"",'C5'!V76)</f>
        <v/>
      </c>
      <c r="L455" s="188" t="str">
        <f>IF(ISBLANK('C5'!W76),"",'C5'!W76)</f>
        <v/>
      </c>
      <c r="M455" s="78" t="str">
        <f t="shared" si="8"/>
        <v>OK</v>
      </c>
      <c r="N455" s="79"/>
    </row>
    <row r="456" spans="1:14" hidden="1">
      <c r="A456" s="80" t="s">
        <v>2592</v>
      </c>
      <c r="B456" s="186" t="s">
        <v>1533</v>
      </c>
      <c r="C456" s="187" t="s">
        <v>205</v>
      </c>
      <c r="D456" s="189" t="s">
        <v>1534</v>
      </c>
      <c r="E456" s="187" t="s">
        <v>482</v>
      </c>
      <c r="F456" s="187" t="s">
        <v>205</v>
      </c>
      <c r="G456" s="189" t="s">
        <v>726</v>
      </c>
      <c r="H456" s="188" t="str">
        <f>IF(OR(AND('C5'!V17="",'C5'!W17=""),AND('C5'!V47="",'C5'!W47=""),AND('C5'!W17="X",'C5'!W47="X"),OR('C5'!W17="M",'C5'!W47="M")),"",SUM('C5'!V17,'C5'!V47))</f>
        <v/>
      </c>
      <c r="I456" s="188" t="str">
        <f>IF(AND(AND('C5'!W17="X",'C5'!W47="X"),SUM('C5'!V17,'C5'!V47)=0,ISNUMBER('C5'!V77)),"",IF(OR('C5'!W17="M",'C5'!W47="M"),"M",IF(AND('C5'!W17='C5'!W47,OR('C5'!W17="X",'C5'!W17="W",'C5'!W17="Z")),UPPER('C5'!W17),"")))</f>
        <v/>
      </c>
      <c r="J456" s="81" t="s">
        <v>482</v>
      </c>
      <c r="K456" s="188" t="str">
        <f>IF(AND(ISBLANK('C5'!V77),$L$456&lt;&gt;"Z"),"",'C5'!V77)</f>
        <v/>
      </c>
      <c r="L456" s="188" t="str">
        <f>IF(ISBLANK('C5'!W77),"",'C5'!W77)</f>
        <v/>
      </c>
      <c r="M456" s="78" t="str">
        <f t="shared" ref="M456:M560" si="9">IF(AND(ISNUMBER(H456),ISNUMBER(K456)),IF(OR(ROUND(H456,0)&lt;&gt;ROUND(K456,0),I456&lt;&gt;L456),"Check","OK"),IF(OR(AND(H456&lt;&gt;K456,I456&lt;&gt;"Z",L456&lt;&gt;"Z"),I456&lt;&gt;L456),"Check","OK"))</f>
        <v>OK</v>
      </c>
      <c r="N456" s="79"/>
    </row>
    <row r="457" spans="1:14" hidden="1">
      <c r="A457" s="80" t="s">
        <v>2592</v>
      </c>
      <c r="B457" s="186" t="s">
        <v>1535</v>
      </c>
      <c r="C457" s="187" t="s">
        <v>205</v>
      </c>
      <c r="D457" s="189" t="s">
        <v>1536</v>
      </c>
      <c r="E457" s="187" t="s">
        <v>482</v>
      </c>
      <c r="F457" s="187" t="s">
        <v>205</v>
      </c>
      <c r="G457" s="189" t="s">
        <v>729</v>
      </c>
      <c r="H457" s="188" t="str">
        <f>IF(OR(AND('C5'!V18="",'C5'!W18=""),AND('C5'!V48="",'C5'!W48=""),AND('C5'!W18="X",'C5'!W48="X"),OR('C5'!W18="M",'C5'!W48="M")),"",SUM('C5'!V18,'C5'!V48))</f>
        <v/>
      </c>
      <c r="I457" s="188" t="str">
        <f>IF(AND(AND('C5'!W18="X",'C5'!W48="X"),SUM('C5'!V18,'C5'!V48)=0,ISNUMBER('C5'!V78)),"",IF(OR('C5'!W18="M",'C5'!W48="M"),"M",IF(AND('C5'!W18='C5'!W48,OR('C5'!W18="X",'C5'!W18="W",'C5'!W18="Z")),UPPER('C5'!W18),"")))</f>
        <v/>
      </c>
      <c r="J457" s="81" t="s">
        <v>482</v>
      </c>
      <c r="K457" s="188" t="str">
        <f>IF(AND(ISBLANK('C5'!V78),$L$457&lt;&gt;"Z"),"",'C5'!V78)</f>
        <v/>
      </c>
      <c r="L457" s="188" t="str">
        <f>IF(ISBLANK('C5'!W78),"",'C5'!W78)</f>
        <v/>
      </c>
      <c r="M457" s="78" t="str">
        <f t="shared" si="9"/>
        <v>OK</v>
      </c>
      <c r="N457" s="79"/>
    </row>
    <row r="458" spans="1:14" hidden="1">
      <c r="A458" s="80" t="s">
        <v>2592</v>
      </c>
      <c r="B458" s="186" t="s">
        <v>1537</v>
      </c>
      <c r="C458" s="187" t="s">
        <v>205</v>
      </c>
      <c r="D458" s="189" t="s">
        <v>1538</v>
      </c>
      <c r="E458" s="187" t="s">
        <v>482</v>
      </c>
      <c r="F458" s="187" t="s">
        <v>205</v>
      </c>
      <c r="G458" s="189" t="s">
        <v>732</v>
      </c>
      <c r="H458" s="188" t="str">
        <f>IF(OR(AND('C5'!V19="",'C5'!W19=""),AND('C5'!V49="",'C5'!W49=""),AND('C5'!W19="X",'C5'!W49="X"),OR('C5'!W19="M",'C5'!W49="M")),"",SUM('C5'!V19,'C5'!V49))</f>
        <v/>
      </c>
      <c r="I458" s="188" t="str">
        <f>IF(AND(AND('C5'!W19="X",'C5'!W49="X"),SUM('C5'!V19,'C5'!V49)=0,ISNUMBER('C5'!V79)),"",IF(OR('C5'!W19="M",'C5'!W49="M"),"M",IF(AND('C5'!W19='C5'!W49,OR('C5'!W19="X",'C5'!W19="W",'C5'!W19="Z")),UPPER('C5'!W19),"")))</f>
        <v/>
      </c>
      <c r="J458" s="81" t="s">
        <v>482</v>
      </c>
      <c r="K458" s="188" t="str">
        <f>IF(AND(ISBLANK('C5'!V79),$L$458&lt;&gt;"Z"),"",'C5'!V79)</f>
        <v/>
      </c>
      <c r="L458" s="188" t="str">
        <f>IF(ISBLANK('C5'!W79),"",'C5'!W79)</f>
        <v/>
      </c>
      <c r="M458" s="78" t="str">
        <f t="shared" si="9"/>
        <v>OK</v>
      </c>
      <c r="N458" s="79"/>
    </row>
    <row r="459" spans="1:14" hidden="1">
      <c r="A459" s="80" t="s">
        <v>2592</v>
      </c>
      <c r="B459" s="186" t="s">
        <v>1539</v>
      </c>
      <c r="C459" s="187" t="s">
        <v>205</v>
      </c>
      <c r="D459" s="189" t="s">
        <v>1540</v>
      </c>
      <c r="E459" s="187" t="s">
        <v>482</v>
      </c>
      <c r="F459" s="187" t="s">
        <v>205</v>
      </c>
      <c r="G459" s="189" t="s">
        <v>735</v>
      </c>
      <c r="H459" s="188" t="str">
        <f>IF(OR(AND('C5'!V20="",'C5'!W20=""),AND('C5'!V50="",'C5'!W50=""),AND('C5'!W20="X",'C5'!W50="X"),OR('C5'!W20="M",'C5'!W50="M")),"",SUM('C5'!V20,'C5'!V50))</f>
        <v/>
      </c>
      <c r="I459" s="188" t="str">
        <f>IF(AND(AND('C5'!W20="X",'C5'!W50="X"),SUM('C5'!V20,'C5'!V50)=0,ISNUMBER('C5'!V80)),"",IF(OR('C5'!W20="M",'C5'!W50="M"),"M",IF(AND('C5'!W20='C5'!W50,OR('C5'!W20="X",'C5'!W20="W",'C5'!W20="Z")),UPPER('C5'!W20),"")))</f>
        <v/>
      </c>
      <c r="J459" s="81" t="s">
        <v>482</v>
      </c>
      <c r="K459" s="188" t="str">
        <f>IF(AND(ISBLANK('C5'!V80),$L$459&lt;&gt;"Z"),"",'C5'!V80)</f>
        <v/>
      </c>
      <c r="L459" s="188" t="str">
        <f>IF(ISBLANK('C5'!W80),"",'C5'!W80)</f>
        <v/>
      </c>
      <c r="M459" s="78" t="str">
        <f t="shared" si="9"/>
        <v>OK</v>
      </c>
      <c r="N459" s="79"/>
    </row>
    <row r="460" spans="1:14" hidden="1">
      <c r="A460" s="80" t="s">
        <v>2592</v>
      </c>
      <c r="B460" s="186" t="s">
        <v>1541</v>
      </c>
      <c r="C460" s="187" t="s">
        <v>205</v>
      </c>
      <c r="D460" s="189" t="s">
        <v>1542</v>
      </c>
      <c r="E460" s="187" t="s">
        <v>482</v>
      </c>
      <c r="F460" s="187" t="s">
        <v>205</v>
      </c>
      <c r="G460" s="189" t="s">
        <v>738</v>
      </c>
      <c r="H460" s="188" t="str">
        <f>IF(OR(AND('C5'!V21="",'C5'!W21=""),AND('C5'!V51="",'C5'!W51=""),AND('C5'!W21="X",'C5'!W51="X"),OR('C5'!W21="M",'C5'!W51="M")),"",SUM('C5'!V21,'C5'!V51))</f>
        <v/>
      </c>
      <c r="I460" s="188" t="str">
        <f>IF(AND(AND('C5'!W21="X",'C5'!W51="X"),SUM('C5'!V21,'C5'!V51)=0,ISNUMBER('C5'!V81)),"",IF(OR('C5'!W21="M",'C5'!W51="M"),"M",IF(AND('C5'!W21='C5'!W51,OR('C5'!W21="X",'C5'!W21="W",'C5'!W21="Z")),UPPER('C5'!W21),"")))</f>
        <v/>
      </c>
      <c r="J460" s="81" t="s">
        <v>482</v>
      </c>
      <c r="K460" s="188" t="str">
        <f>IF(AND(ISBLANK('C5'!V81),$L$460&lt;&gt;"Z"),"",'C5'!V81)</f>
        <v/>
      </c>
      <c r="L460" s="188" t="str">
        <f>IF(ISBLANK('C5'!W81),"",'C5'!W81)</f>
        <v/>
      </c>
      <c r="M460" s="78" t="str">
        <f t="shared" si="9"/>
        <v>OK</v>
      </c>
      <c r="N460" s="79"/>
    </row>
    <row r="461" spans="1:14" hidden="1">
      <c r="A461" s="80" t="s">
        <v>2592</v>
      </c>
      <c r="B461" s="186" t="s">
        <v>1543</v>
      </c>
      <c r="C461" s="187" t="s">
        <v>205</v>
      </c>
      <c r="D461" s="189" t="s">
        <v>1544</v>
      </c>
      <c r="E461" s="187" t="s">
        <v>482</v>
      </c>
      <c r="F461" s="187" t="s">
        <v>205</v>
      </c>
      <c r="G461" s="189" t="s">
        <v>741</v>
      </c>
      <c r="H461" s="188" t="str">
        <f>IF(OR(AND('C5'!V22="",'C5'!W22=""),AND('C5'!V52="",'C5'!W52=""),AND('C5'!W22="X",'C5'!W52="X"),OR('C5'!W22="M",'C5'!W52="M")),"",SUM('C5'!V22,'C5'!V52))</f>
        <v/>
      </c>
      <c r="I461" s="188" t="str">
        <f>IF(AND(AND('C5'!W22="X",'C5'!W52="X"),SUM('C5'!V22,'C5'!V52)=0,ISNUMBER('C5'!V82)),"",IF(OR('C5'!W22="M",'C5'!W52="M"),"M",IF(AND('C5'!W22='C5'!W52,OR('C5'!W22="X",'C5'!W22="W",'C5'!W22="Z")),UPPER('C5'!W22),"")))</f>
        <v/>
      </c>
      <c r="J461" s="81" t="s">
        <v>482</v>
      </c>
      <c r="K461" s="188" t="str">
        <f>IF(AND(ISBLANK('C5'!V82),$L$461&lt;&gt;"Z"),"",'C5'!V82)</f>
        <v/>
      </c>
      <c r="L461" s="188" t="str">
        <f>IF(ISBLANK('C5'!W82),"",'C5'!W82)</f>
        <v/>
      </c>
      <c r="M461" s="78" t="str">
        <f t="shared" si="9"/>
        <v>OK</v>
      </c>
      <c r="N461" s="79"/>
    </row>
    <row r="462" spans="1:14" hidden="1">
      <c r="A462" s="80" t="s">
        <v>2592</v>
      </c>
      <c r="B462" s="186" t="s">
        <v>1545</v>
      </c>
      <c r="C462" s="187" t="s">
        <v>205</v>
      </c>
      <c r="D462" s="189" t="s">
        <v>1546</v>
      </c>
      <c r="E462" s="187" t="s">
        <v>482</v>
      </c>
      <c r="F462" s="187" t="s">
        <v>205</v>
      </c>
      <c r="G462" s="189" t="s">
        <v>744</v>
      </c>
      <c r="H462" s="188" t="str">
        <f>IF(OR(AND('C5'!V23="",'C5'!W23=""),AND('C5'!V53="",'C5'!W53=""),AND('C5'!W23="X",'C5'!W53="X"),OR('C5'!W23="M",'C5'!W53="M")),"",SUM('C5'!V23,'C5'!V53))</f>
        <v/>
      </c>
      <c r="I462" s="188" t="str">
        <f>IF(AND(AND('C5'!W23="X",'C5'!W53="X"),SUM('C5'!V23,'C5'!V53)=0,ISNUMBER('C5'!V83)),"",IF(OR('C5'!W23="M",'C5'!W53="M"),"M",IF(AND('C5'!W23='C5'!W53,OR('C5'!W23="X",'C5'!W23="W",'C5'!W23="Z")),UPPER('C5'!W23),"")))</f>
        <v/>
      </c>
      <c r="J462" s="81" t="s">
        <v>482</v>
      </c>
      <c r="K462" s="188" t="str">
        <f>IF(AND(ISBLANK('C5'!V83),$L$462&lt;&gt;"Z"),"",'C5'!V83)</f>
        <v/>
      </c>
      <c r="L462" s="188" t="str">
        <f>IF(ISBLANK('C5'!W83),"",'C5'!W83)</f>
        <v/>
      </c>
      <c r="M462" s="78" t="str">
        <f t="shared" si="9"/>
        <v>OK</v>
      </c>
      <c r="N462" s="79"/>
    </row>
    <row r="463" spans="1:14" hidden="1">
      <c r="A463" s="80" t="s">
        <v>2592</v>
      </c>
      <c r="B463" s="186" t="s">
        <v>1547</v>
      </c>
      <c r="C463" s="187" t="s">
        <v>205</v>
      </c>
      <c r="D463" s="189" t="s">
        <v>1548</v>
      </c>
      <c r="E463" s="187" t="s">
        <v>482</v>
      </c>
      <c r="F463" s="187" t="s">
        <v>205</v>
      </c>
      <c r="G463" s="189" t="s">
        <v>747</v>
      </c>
      <c r="H463" s="188" t="str">
        <f>IF(OR(AND('C5'!V24="",'C5'!W24=""),AND('C5'!V54="",'C5'!W54=""),AND('C5'!W24="X",'C5'!W54="X"),OR('C5'!W24="M",'C5'!W54="M")),"",SUM('C5'!V24,'C5'!V54))</f>
        <v/>
      </c>
      <c r="I463" s="188" t="str">
        <f>IF(AND(AND('C5'!W24="X",'C5'!W54="X"),SUM('C5'!V24,'C5'!V54)=0,ISNUMBER('C5'!V84)),"",IF(OR('C5'!W24="M",'C5'!W54="M"),"M",IF(AND('C5'!W24='C5'!W54,OR('C5'!W24="X",'C5'!W24="W",'C5'!W24="Z")),UPPER('C5'!W24),"")))</f>
        <v/>
      </c>
      <c r="J463" s="81" t="s">
        <v>482</v>
      </c>
      <c r="K463" s="188" t="str">
        <f>IF(AND(ISBLANK('C5'!V84),$L$463&lt;&gt;"Z"),"",'C5'!V84)</f>
        <v/>
      </c>
      <c r="L463" s="188" t="str">
        <f>IF(ISBLANK('C5'!W84),"",'C5'!W84)</f>
        <v/>
      </c>
      <c r="M463" s="78" t="str">
        <f t="shared" si="9"/>
        <v>OK</v>
      </c>
      <c r="N463" s="79"/>
    </row>
    <row r="464" spans="1:14" hidden="1">
      <c r="A464" s="80" t="s">
        <v>2592</v>
      </c>
      <c r="B464" s="186" t="s">
        <v>1549</v>
      </c>
      <c r="C464" s="187" t="s">
        <v>205</v>
      </c>
      <c r="D464" s="189" t="s">
        <v>1550</v>
      </c>
      <c r="E464" s="187" t="s">
        <v>482</v>
      </c>
      <c r="F464" s="187" t="s">
        <v>205</v>
      </c>
      <c r="G464" s="189" t="s">
        <v>750</v>
      </c>
      <c r="H464" s="188" t="str">
        <f>IF(OR(AND('C5'!V25="",'C5'!W25=""),AND('C5'!V55="",'C5'!W55=""),AND('C5'!W25="X",'C5'!W55="X"),OR('C5'!W25="M",'C5'!W55="M")),"",SUM('C5'!V25,'C5'!V55))</f>
        <v/>
      </c>
      <c r="I464" s="188" t="str">
        <f>IF(AND(AND('C5'!W25="X",'C5'!W55="X"),SUM('C5'!V25,'C5'!V55)=0,ISNUMBER('C5'!V85)),"",IF(OR('C5'!W25="M",'C5'!W55="M"),"M",IF(AND('C5'!W25='C5'!W55,OR('C5'!W25="X",'C5'!W25="W",'C5'!W25="Z")),UPPER('C5'!W25),"")))</f>
        <v/>
      </c>
      <c r="J464" s="81" t="s">
        <v>482</v>
      </c>
      <c r="K464" s="188" t="str">
        <f>IF(AND(ISBLANK('C5'!V85),$L$464&lt;&gt;"Z"),"",'C5'!V85)</f>
        <v/>
      </c>
      <c r="L464" s="188" t="str">
        <f>IF(ISBLANK('C5'!W85),"",'C5'!W85)</f>
        <v/>
      </c>
      <c r="M464" s="78" t="str">
        <f t="shared" si="9"/>
        <v>OK</v>
      </c>
      <c r="N464" s="79"/>
    </row>
    <row r="465" spans="1:14" hidden="1">
      <c r="A465" s="80" t="s">
        <v>2592</v>
      </c>
      <c r="B465" s="186" t="s">
        <v>1551</v>
      </c>
      <c r="C465" s="187" t="s">
        <v>205</v>
      </c>
      <c r="D465" s="189" t="s">
        <v>1552</v>
      </c>
      <c r="E465" s="187" t="s">
        <v>482</v>
      </c>
      <c r="F465" s="187" t="s">
        <v>205</v>
      </c>
      <c r="G465" s="189" t="s">
        <v>753</v>
      </c>
      <c r="H465" s="188" t="str">
        <f>IF(OR(AND('C5'!V26="",'C5'!W26=""),AND('C5'!V56="",'C5'!W56=""),AND('C5'!W26="X",'C5'!W56="X"),OR('C5'!W26="M",'C5'!W56="M")),"",SUM('C5'!V26,'C5'!V56))</f>
        <v/>
      </c>
      <c r="I465" s="188" t="str">
        <f>IF(AND(AND('C5'!W26="X",'C5'!W56="X"),SUM('C5'!V26,'C5'!V56)=0,ISNUMBER('C5'!V86)),"",IF(OR('C5'!W26="M",'C5'!W56="M"),"M",IF(AND('C5'!W26='C5'!W56,OR('C5'!W26="X",'C5'!W26="W",'C5'!W26="Z")),UPPER('C5'!W26),"")))</f>
        <v/>
      </c>
      <c r="J465" s="81" t="s">
        <v>482</v>
      </c>
      <c r="K465" s="188" t="str">
        <f>IF(AND(ISBLANK('C5'!V86),$L$465&lt;&gt;"Z"),"",'C5'!V86)</f>
        <v/>
      </c>
      <c r="L465" s="188" t="str">
        <f>IF(ISBLANK('C5'!W86),"",'C5'!W86)</f>
        <v/>
      </c>
      <c r="M465" s="78" t="str">
        <f t="shared" si="9"/>
        <v>OK</v>
      </c>
      <c r="N465" s="79"/>
    </row>
    <row r="466" spans="1:14" hidden="1">
      <c r="A466" s="80" t="s">
        <v>2592</v>
      </c>
      <c r="B466" s="186" t="s">
        <v>1553</v>
      </c>
      <c r="C466" s="187" t="s">
        <v>205</v>
      </c>
      <c r="D466" s="189" t="s">
        <v>1554</v>
      </c>
      <c r="E466" s="187" t="s">
        <v>482</v>
      </c>
      <c r="F466" s="187" t="s">
        <v>205</v>
      </c>
      <c r="G466" s="189" t="s">
        <v>756</v>
      </c>
      <c r="H466" s="188" t="str">
        <f>IF(OR(AND('C5'!V27="",'C5'!W27=""),AND('C5'!V57="",'C5'!W57=""),AND('C5'!W27="X",'C5'!W57="X"),OR('C5'!W27="M",'C5'!W57="M")),"",SUM('C5'!V27,'C5'!V57))</f>
        <v/>
      </c>
      <c r="I466" s="188" t="str">
        <f>IF(AND(AND('C5'!W27="X",'C5'!W57="X"),SUM('C5'!V27,'C5'!V57)=0,ISNUMBER('C5'!V87)),"",IF(OR('C5'!W27="M",'C5'!W57="M"),"M",IF(AND('C5'!W27='C5'!W57,OR('C5'!W27="X",'C5'!W27="W",'C5'!W27="Z")),UPPER('C5'!W27),"")))</f>
        <v/>
      </c>
      <c r="J466" s="81" t="s">
        <v>482</v>
      </c>
      <c r="K466" s="188" t="str">
        <f>IF(AND(ISBLANK('C5'!V87),$L$466&lt;&gt;"Z"),"",'C5'!V87)</f>
        <v/>
      </c>
      <c r="L466" s="188" t="str">
        <f>IF(ISBLANK('C5'!W87),"",'C5'!W87)</f>
        <v/>
      </c>
      <c r="M466" s="78" t="str">
        <f t="shared" si="9"/>
        <v>OK</v>
      </c>
      <c r="N466" s="79"/>
    </row>
    <row r="467" spans="1:14" hidden="1">
      <c r="A467" s="80" t="s">
        <v>2592</v>
      </c>
      <c r="B467" s="186" t="s">
        <v>1555</v>
      </c>
      <c r="C467" s="187" t="s">
        <v>205</v>
      </c>
      <c r="D467" s="189" t="s">
        <v>1556</v>
      </c>
      <c r="E467" s="187" t="s">
        <v>482</v>
      </c>
      <c r="F467" s="187" t="s">
        <v>205</v>
      </c>
      <c r="G467" s="189" t="s">
        <v>759</v>
      </c>
      <c r="H467" s="188" t="str">
        <f>IF(OR(AND('C5'!V28="",'C5'!W28=""),AND('C5'!V58="",'C5'!W58=""),AND('C5'!W28="X",'C5'!W58="X"),OR('C5'!W28="M",'C5'!W58="M")),"",SUM('C5'!V28,'C5'!V58))</f>
        <v/>
      </c>
      <c r="I467" s="188" t="str">
        <f>IF(AND(AND('C5'!W28="X",'C5'!W58="X"),SUM('C5'!V28,'C5'!V58)=0,ISNUMBER('C5'!V88)),"",IF(OR('C5'!W28="M",'C5'!W58="M"),"M",IF(AND('C5'!W28='C5'!W58,OR('C5'!W28="X",'C5'!W28="W",'C5'!W28="Z")),UPPER('C5'!W28),"")))</f>
        <v/>
      </c>
      <c r="J467" s="81" t="s">
        <v>482</v>
      </c>
      <c r="K467" s="188" t="str">
        <f>IF(AND(ISBLANK('C5'!V88),$L$467&lt;&gt;"Z"),"",'C5'!V88)</f>
        <v/>
      </c>
      <c r="L467" s="188" t="str">
        <f>IF(ISBLANK('C5'!W88),"",'C5'!W88)</f>
        <v/>
      </c>
      <c r="M467" s="78" t="str">
        <f t="shared" si="9"/>
        <v>OK</v>
      </c>
      <c r="N467" s="79"/>
    </row>
    <row r="468" spans="1:14" hidden="1">
      <c r="A468" s="80" t="s">
        <v>2592</v>
      </c>
      <c r="B468" s="186" t="s">
        <v>1557</v>
      </c>
      <c r="C468" s="187" t="s">
        <v>205</v>
      </c>
      <c r="D468" s="189" t="s">
        <v>1558</v>
      </c>
      <c r="E468" s="187" t="s">
        <v>482</v>
      </c>
      <c r="F468" s="187" t="s">
        <v>205</v>
      </c>
      <c r="G468" s="189" t="s">
        <v>762</v>
      </c>
      <c r="H468" s="188" t="str">
        <f>IF(OR(AND('C5'!V29="",'C5'!W29=""),AND('C5'!V59="",'C5'!W59=""),AND('C5'!W29="X",'C5'!W59="X"),OR('C5'!W29="M",'C5'!W59="M")),"",SUM('C5'!V29,'C5'!V59))</f>
        <v/>
      </c>
      <c r="I468" s="188" t="str">
        <f>IF(AND(AND('C5'!W29="X",'C5'!W59="X"),SUM('C5'!V29,'C5'!V59)=0,ISNUMBER('C5'!V89)),"",IF(OR('C5'!W29="M",'C5'!W59="M"),"M",IF(AND('C5'!W29='C5'!W59,OR('C5'!W29="X",'C5'!W29="W",'C5'!W29="Z")),UPPER('C5'!W29),"")))</f>
        <v/>
      </c>
      <c r="J468" s="81" t="s">
        <v>482</v>
      </c>
      <c r="K468" s="188" t="str">
        <f>IF(AND(ISBLANK('C5'!V89),$L$468&lt;&gt;"Z"),"",'C5'!V89)</f>
        <v/>
      </c>
      <c r="L468" s="188" t="str">
        <f>IF(ISBLANK('C5'!W89),"",'C5'!W89)</f>
        <v/>
      </c>
      <c r="M468" s="78" t="str">
        <f t="shared" si="9"/>
        <v>OK</v>
      </c>
      <c r="N468" s="79"/>
    </row>
    <row r="469" spans="1:14" hidden="1">
      <c r="A469" s="80" t="s">
        <v>2592</v>
      </c>
      <c r="B469" s="186" t="s">
        <v>1559</v>
      </c>
      <c r="C469" s="187" t="s">
        <v>205</v>
      </c>
      <c r="D469" s="189" t="s">
        <v>1560</v>
      </c>
      <c r="E469" s="187" t="s">
        <v>482</v>
      </c>
      <c r="F469" s="187" t="s">
        <v>205</v>
      </c>
      <c r="G469" s="189" t="s">
        <v>765</v>
      </c>
      <c r="H469" s="188" t="str">
        <f>IF(OR(AND('C5'!V30="",'C5'!W30=""),AND('C5'!V60="",'C5'!W60=""),AND('C5'!W30="X",'C5'!W60="X"),OR('C5'!W30="M",'C5'!W60="M")),"",SUM('C5'!V30,'C5'!V60))</f>
        <v/>
      </c>
      <c r="I469" s="188" t="str">
        <f>IF(AND(AND('C5'!W30="X",'C5'!W60="X"),SUM('C5'!V30,'C5'!V60)=0,ISNUMBER('C5'!V90)),"",IF(OR('C5'!W30="M",'C5'!W60="M"),"M",IF(AND('C5'!W30='C5'!W60,OR('C5'!W30="X",'C5'!W30="W",'C5'!W30="Z")),UPPER('C5'!W30),"")))</f>
        <v/>
      </c>
      <c r="J469" s="81" t="s">
        <v>482</v>
      </c>
      <c r="K469" s="188" t="str">
        <f>IF(AND(ISBLANK('C5'!V90),$L$469&lt;&gt;"Z"),"",'C5'!V90)</f>
        <v/>
      </c>
      <c r="L469" s="188" t="str">
        <f>IF(ISBLANK('C5'!W90),"",'C5'!W90)</f>
        <v/>
      </c>
      <c r="M469" s="78" t="str">
        <f t="shared" si="9"/>
        <v>OK</v>
      </c>
      <c r="N469" s="79"/>
    </row>
    <row r="470" spans="1:14" hidden="1">
      <c r="A470" s="80" t="s">
        <v>2592</v>
      </c>
      <c r="B470" s="186" t="s">
        <v>1561</v>
      </c>
      <c r="C470" s="187" t="s">
        <v>205</v>
      </c>
      <c r="D470" s="189" t="s">
        <v>1562</v>
      </c>
      <c r="E470" s="187" t="s">
        <v>482</v>
      </c>
      <c r="F470" s="187" t="s">
        <v>205</v>
      </c>
      <c r="G470" s="189" t="s">
        <v>768</v>
      </c>
      <c r="H470" s="188" t="str">
        <f>IF(OR(AND('C5'!V31="",'C5'!W31=""),AND('C5'!V61="",'C5'!W61=""),AND('C5'!W31="X",'C5'!W61="X"),OR('C5'!W31="M",'C5'!W61="M")),"",SUM('C5'!V31,'C5'!V61))</f>
        <v/>
      </c>
      <c r="I470" s="188" t="str">
        <f>IF(AND(AND('C5'!W31="X",'C5'!W61="X"),SUM('C5'!V31,'C5'!V61)=0,ISNUMBER('C5'!V91)),"",IF(OR('C5'!W31="M",'C5'!W61="M"),"M",IF(AND('C5'!W31='C5'!W61,OR('C5'!W31="X",'C5'!W31="W",'C5'!W31="Z")),UPPER('C5'!W31),"")))</f>
        <v/>
      </c>
      <c r="J470" s="81" t="s">
        <v>482</v>
      </c>
      <c r="K470" s="188" t="str">
        <f>IF(AND(ISBLANK('C5'!V91),$L$470&lt;&gt;"Z"),"",'C5'!V91)</f>
        <v/>
      </c>
      <c r="L470" s="188" t="str">
        <f>IF(ISBLANK('C5'!W91),"",'C5'!W91)</f>
        <v/>
      </c>
      <c r="M470" s="78" t="str">
        <f t="shared" si="9"/>
        <v>OK</v>
      </c>
      <c r="N470" s="79"/>
    </row>
    <row r="471" spans="1:14" hidden="1">
      <c r="A471" s="80" t="s">
        <v>2592</v>
      </c>
      <c r="B471" s="186" t="s">
        <v>1563</v>
      </c>
      <c r="C471" s="187" t="s">
        <v>205</v>
      </c>
      <c r="D471" s="189" t="s">
        <v>1564</v>
      </c>
      <c r="E471" s="187" t="s">
        <v>482</v>
      </c>
      <c r="F471" s="187" t="s">
        <v>205</v>
      </c>
      <c r="G471" s="189" t="s">
        <v>771</v>
      </c>
      <c r="H471" s="188" t="str">
        <f>IF(OR(AND('C5'!V32="",'C5'!W32=""),AND('C5'!V62="",'C5'!W62=""),AND('C5'!W32="X",'C5'!W62="X"),OR('C5'!W32="M",'C5'!W62="M")),"",SUM('C5'!V32,'C5'!V62))</f>
        <v/>
      </c>
      <c r="I471" s="188" t="str">
        <f>IF(AND(AND('C5'!W32="X",'C5'!W62="X"),SUM('C5'!V32,'C5'!V62)=0,ISNUMBER('C5'!V92)),"",IF(OR('C5'!W32="M",'C5'!W62="M"),"M",IF(AND('C5'!W32='C5'!W62,OR('C5'!W32="X",'C5'!W32="W",'C5'!W32="Z")),UPPER('C5'!W32),"")))</f>
        <v/>
      </c>
      <c r="J471" s="81" t="s">
        <v>482</v>
      </c>
      <c r="K471" s="188" t="str">
        <f>IF(AND(ISBLANK('C5'!V92),$L$471&lt;&gt;"Z"),"",'C5'!V92)</f>
        <v/>
      </c>
      <c r="L471" s="188" t="str">
        <f>IF(ISBLANK('C5'!W92),"",'C5'!W92)</f>
        <v/>
      </c>
      <c r="M471" s="78" t="str">
        <f t="shared" si="9"/>
        <v>OK</v>
      </c>
      <c r="N471" s="79"/>
    </row>
    <row r="472" spans="1:14" hidden="1">
      <c r="A472" s="80" t="s">
        <v>2592</v>
      </c>
      <c r="B472" s="186" t="s">
        <v>1565</v>
      </c>
      <c r="C472" s="187" t="s">
        <v>205</v>
      </c>
      <c r="D472" s="189" t="s">
        <v>1566</v>
      </c>
      <c r="E472" s="187" t="s">
        <v>482</v>
      </c>
      <c r="F472" s="187" t="s">
        <v>205</v>
      </c>
      <c r="G472" s="189" t="s">
        <v>774</v>
      </c>
      <c r="H472" s="188" t="str">
        <f>IF(OR(AND('C5'!V33="",'C5'!W33=""),AND('C5'!V63="",'C5'!W63=""),AND('C5'!W33="X",'C5'!W63="X"),OR('C5'!W33="M",'C5'!W63="M")),"",SUM('C5'!V33,'C5'!V63))</f>
        <v/>
      </c>
      <c r="I472" s="188" t="str">
        <f>IF(AND(AND('C5'!W33="X",'C5'!W63="X"),SUM('C5'!V33,'C5'!V63)=0,ISNUMBER('C5'!V93)),"",IF(OR('C5'!W33="M",'C5'!W63="M"),"M",IF(AND('C5'!W33='C5'!W63,OR('C5'!W33="X",'C5'!W33="W",'C5'!W33="Z")),UPPER('C5'!W33),"")))</f>
        <v/>
      </c>
      <c r="J472" s="81" t="s">
        <v>482</v>
      </c>
      <c r="K472" s="188" t="str">
        <f>IF(AND(ISBLANK('C5'!V93),$L$472&lt;&gt;"Z"),"",'C5'!V93)</f>
        <v/>
      </c>
      <c r="L472" s="188" t="str">
        <f>IF(ISBLANK('C5'!W93),"",'C5'!W93)</f>
        <v/>
      </c>
      <c r="M472" s="78" t="str">
        <f t="shared" si="9"/>
        <v>OK</v>
      </c>
      <c r="N472" s="79"/>
    </row>
    <row r="473" spans="1:14" hidden="1">
      <c r="A473" s="80" t="s">
        <v>2592</v>
      </c>
      <c r="B473" s="186" t="s">
        <v>1567</v>
      </c>
      <c r="C473" s="187" t="s">
        <v>205</v>
      </c>
      <c r="D473" s="189" t="s">
        <v>1568</v>
      </c>
      <c r="E473" s="187" t="s">
        <v>482</v>
      </c>
      <c r="F473" s="187" t="s">
        <v>205</v>
      </c>
      <c r="G473" s="189" t="s">
        <v>777</v>
      </c>
      <c r="H473" s="188" t="str">
        <f>IF(OR(AND('C5'!V34="",'C5'!W34=""),AND('C5'!V64="",'C5'!W64=""),AND('C5'!W34="X",'C5'!W64="X"),OR('C5'!W34="M",'C5'!W64="M")),"",SUM('C5'!V34,'C5'!V64))</f>
        <v/>
      </c>
      <c r="I473" s="188" t="str">
        <f>IF(AND(AND('C5'!W34="X",'C5'!W64="X"),SUM('C5'!V34,'C5'!V64)=0,ISNUMBER('C5'!V94)),"",IF(OR('C5'!W34="M",'C5'!W64="M"),"M",IF(AND('C5'!W34='C5'!W64,OR('C5'!W34="X",'C5'!W34="W",'C5'!W34="Z")),UPPER('C5'!W34),"")))</f>
        <v/>
      </c>
      <c r="J473" s="81" t="s">
        <v>482</v>
      </c>
      <c r="K473" s="188" t="str">
        <f>IF(AND(ISBLANK('C5'!V94),$L$473&lt;&gt;"Z"),"",'C5'!V94)</f>
        <v/>
      </c>
      <c r="L473" s="188" t="str">
        <f>IF(ISBLANK('C5'!W94),"",'C5'!W94)</f>
        <v/>
      </c>
      <c r="M473" s="78" t="str">
        <f t="shared" si="9"/>
        <v>OK</v>
      </c>
      <c r="N473" s="79"/>
    </row>
    <row r="474" spans="1:14" hidden="1">
      <c r="A474" s="80" t="s">
        <v>2592</v>
      </c>
      <c r="B474" s="186" t="s">
        <v>1569</v>
      </c>
      <c r="C474" s="187" t="s">
        <v>205</v>
      </c>
      <c r="D474" s="189" t="s">
        <v>1570</v>
      </c>
      <c r="E474" s="187" t="s">
        <v>482</v>
      </c>
      <c r="F474" s="187" t="s">
        <v>205</v>
      </c>
      <c r="G474" s="189" t="s">
        <v>780</v>
      </c>
      <c r="H474" s="188" t="str">
        <f>IF(OR(AND('C5'!V35="",'C5'!W35=""),AND('C5'!V65="",'C5'!W65=""),AND('C5'!W35="X",'C5'!W65="X"),OR('C5'!W35="M",'C5'!W65="M")),"",SUM('C5'!V35,'C5'!V65))</f>
        <v/>
      </c>
      <c r="I474" s="188" t="str">
        <f>IF(AND(AND('C5'!W35="X",'C5'!W65="X"),SUM('C5'!V35,'C5'!V65)=0,ISNUMBER('C5'!V95)),"",IF(OR('C5'!W35="M",'C5'!W65="M"),"M",IF(AND('C5'!W35='C5'!W65,OR('C5'!W35="X",'C5'!W35="W",'C5'!W35="Z")),UPPER('C5'!W35),"")))</f>
        <v/>
      </c>
      <c r="J474" s="81" t="s">
        <v>482</v>
      </c>
      <c r="K474" s="188" t="str">
        <f>IF(AND(ISBLANK('C5'!V95),$L$474&lt;&gt;"Z"),"",'C5'!V95)</f>
        <v/>
      </c>
      <c r="L474" s="188" t="str">
        <f>IF(ISBLANK('C5'!W95),"",'C5'!W95)</f>
        <v/>
      </c>
      <c r="M474" s="78" t="str">
        <f t="shared" si="9"/>
        <v>OK</v>
      </c>
      <c r="N474" s="79"/>
    </row>
    <row r="475" spans="1:14" hidden="1">
      <c r="A475" s="80" t="s">
        <v>2592</v>
      </c>
      <c r="B475" s="186" t="s">
        <v>1571</v>
      </c>
      <c r="C475" s="187" t="s">
        <v>205</v>
      </c>
      <c r="D475" s="189" t="s">
        <v>1572</v>
      </c>
      <c r="E475" s="187" t="s">
        <v>482</v>
      </c>
      <c r="F475" s="187" t="s">
        <v>205</v>
      </c>
      <c r="G475" s="189" t="s">
        <v>783</v>
      </c>
      <c r="H475" s="188" t="str">
        <f>IF(OR(AND('C5'!V36="",'C5'!W36=""),AND('C5'!V66="",'C5'!W66=""),AND('C5'!W36="X",'C5'!W66="X"),OR('C5'!W36="M",'C5'!W66="M")),"",SUM('C5'!V36,'C5'!V66))</f>
        <v/>
      </c>
      <c r="I475" s="188" t="str">
        <f>IF(AND(AND('C5'!W36="X",'C5'!W66="X"),SUM('C5'!V36,'C5'!V66)=0,ISNUMBER('C5'!V96)),"",IF(OR('C5'!W36="M",'C5'!W66="M"),"M",IF(AND('C5'!W36='C5'!W66,OR('C5'!W36="X",'C5'!W36="W",'C5'!W36="Z")),UPPER('C5'!W36),"")))</f>
        <v/>
      </c>
      <c r="J475" s="81" t="s">
        <v>482</v>
      </c>
      <c r="K475" s="188" t="str">
        <f>IF(AND(ISBLANK('C5'!V96),$L$475&lt;&gt;"Z"),"",'C5'!V96)</f>
        <v/>
      </c>
      <c r="L475" s="188" t="str">
        <f>IF(ISBLANK('C5'!W96),"",'C5'!W96)</f>
        <v/>
      </c>
      <c r="M475" s="78" t="str">
        <f t="shared" si="9"/>
        <v>OK</v>
      </c>
      <c r="N475" s="79"/>
    </row>
    <row r="476" spans="1:14" hidden="1">
      <c r="A476" s="80" t="s">
        <v>2592</v>
      </c>
      <c r="B476" s="186" t="s">
        <v>1573</v>
      </c>
      <c r="C476" s="187" t="s">
        <v>205</v>
      </c>
      <c r="D476" s="189" t="s">
        <v>1574</v>
      </c>
      <c r="E476" s="187" t="s">
        <v>482</v>
      </c>
      <c r="F476" s="187" t="s">
        <v>205</v>
      </c>
      <c r="G476" s="189" t="s">
        <v>786</v>
      </c>
      <c r="H476" s="188" t="str">
        <f>IF(OR(AND('C5'!V37="",'C5'!W37=""),AND('C5'!V67="",'C5'!W67=""),AND('C5'!W37="X",'C5'!W67="X"),OR('C5'!W37="M",'C5'!W67="M")),"",SUM('C5'!V37,'C5'!V67))</f>
        <v/>
      </c>
      <c r="I476" s="188" t="str">
        <f>IF(AND(AND('C5'!W37="X",'C5'!W67="X"),SUM('C5'!V37,'C5'!V67)=0,ISNUMBER('C5'!V97)),"",IF(OR('C5'!W37="M",'C5'!W67="M"),"M",IF(AND('C5'!W37='C5'!W67,OR('C5'!W37="X",'C5'!W37="W",'C5'!W37="Z")),UPPER('C5'!W37),"")))</f>
        <v/>
      </c>
      <c r="J476" s="81" t="s">
        <v>482</v>
      </c>
      <c r="K476" s="188" t="str">
        <f>IF(AND(ISBLANK('C5'!V97),$L$476&lt;&gt;"Z"),"",'C5'!V97)</f>
        <v/>
      </c>
      <c r="L476" s="188" t="str">
        <f>IF(ISBLANK('C5'!W97),"",'C5'!W97)</f>
        <v/>
      </c>
      <c r="M476" s="78" t="str">
        <f t="shared" si="9"/>
        <v>OK</v>
      </c>
      <c r="N476" s="79"/>
    </row>
    <row r="477" spans="1:14" hidden="1">
      <c r="A477" s="80" t="s">
        <v>2592</v>
      </c>
      <c r="B477" s="186" t="s">
        <v>1575</v>
      </c>
      <c r="C477" s="187" t="s">
        <v>205</v>
      </c>
      <c r="D477" s="189" t="s">
        <v>1576</v>
      </c>
      <c r="E477" s="187" t="s">
        <v>482</v>
      </c>
      <c r="F477" s="187" t="s">
        <v>205</v>
      </c>
      <c r="G477" s="189" t="s">
        <v>789</v>
      </c>
      <c r="H477" s="188" t="str">
        <f>IF(OR(AND('C5'!V38="",'C5'!W38=""),AND('C5'!V68="",'C5'!W68=""),AND('C5'!W38="X",'C5'!W68="X"),OR('C5'!W38="M",'C5'!W68="M")),"",SUM('C5'!V38,'C5'!V68))</f>
        <v/>
      </c>
      <c r="I477" s="188" t="str">
        <f>IF(AND(AND('C5'!W38="X",'C5'!W68="X"),SUM('C5'!V38,'C5'!V68)=0,ISNUMBER('C5'!V98)),"",IF(OR('C5'!W38="M",'C5'!W68="M"),"M",IF(AND('C5'!W38='C5'!W68,OR('C5'!W38="X",'C5'!W38="W",'C5'!W38="Z")),UPPER('C5'!W38),"")))</f>
        <v/>
      </c>
      <c r="J477" s="81" t="s">
        <v>482</v>
      </c>
      <c r="K477" s="188" t="str">
        <f>IF(AND(ISBLANK('C5'!V98),$L$477&lt;&gt;"Z"),"",'C5'!V98)</f>
        <v/>
      </c>
      <c r="L477" s="188" t="str">
        <f>IF(ISBLANK('C5'!W98),"",'C5'!W98)</f>
        <v/>
      </c>
      <c r="M477" s="78" t="str">
        <f t="shared" si="9"/>
        <v>OK</v>
      </c>
      <c r="N477" s="79"/>
    </row>
    <row r="478" spans="1:14" hidden="1">
      <c r="A478" s="80" t="s">
        <v>2592</v>
      </c>
      <c r="B478" s="186" t="s">
        <v>1577</v>
      </c>
      <c r="C478" s="187" t="s">
        <v>205</v>
      </c>
      <c r="D478" s="189" t="s">
        <v>1578</v>
      </c>
      <c r="E478" s="187" t="s">
        <v>482</v>
      </c>
      <c r="F478" s="187" t="s">
        <v>205</v>
      </c>
      <c r="G478" s="189" t="s">
        <v>792</v>
      </c>
      <c r="H478" s="188" t="str">
        <f>IF(OR(AND('C5'!V39="",'C5'!W39=""),AND('C5'!V69="",'C5'!W69=""),AND('C5'!W39="X",'C5'!W69="X"),OR('C5'!W39="M",'C5'!W69="M")),"",SUM('C5'!V39,'C5'!V69))</f>
        <v/>
      </c>
      <c r="I478" s="188" t="str">
        <f>IF(AND(AND('C5'!W39="X",'C5'!W69="X"),SUM('C5'!V39,'C5'!V69)=0,ISNUMBER('C5'!V99)),"",IF(OR('C5'!W39="M",'C5'!W69="M"),"M",IF(AND('C5'!W39='C5'!W69,OR('C5'!W39="X",'C5'!W39="W",'C5'!W39="Z")),UPPER('C5'!W39),"")))</f>
        <v/>
      </c>
      <c r="J478" s="81" t="s">
        <v>482</v>
      </c>
      <c r="K478" s="188" t="str">
        <f>IF(AND(ISBLANK('C5'!V99),$L$478&lt;&gt;"Z"),"",'C5'!V99)</f>
        <v/>
      </c>
      <c r="L478" s="188" t="str">
        <f>IF(ISBLANK('C5'!W99),"",'C5'!W99)</f>
        <v/>
      </c>
      <c r="M478" s="78" t="str">
        <f t="shared" si="9"/>
        <v>OK</v>
      </c>
      <c r="N478" s="79"/>
    </row>
    <row r="479" spans="1:14" hidden="1">
      <c r="A479" s="80" t="s">
        <v>2592</v>
      </c>
      <c r="B479" s="186" t="s">
        <v>1579</v>
      </c>
      <c r="C479" s="187" t="s">
        <v>205</v>
      </c>
      <c r="D479" s="189" t="s">
        <v>1580</v>
      </c>
      <c r="E479" s="187" t="s">
        <v>482</v>
      </c>
      <c r="F479" s="187" t="s">
        <v>205</v>
      </c>
      <c r="G479" s="189" t="s">
        <v>795</v>
      </c>
      <c r="H479" s="188" t="str">
        <f>IF(OR(AND('C5'!V40="",'C5'!W40=""),AND('C5'!V70="",'C5'!W70=""),AND('C5'!W40="X",'C5'!W70="X"),OR('C5'!W40="M",'C5'!W70="M")),"",SUM('C5'!V40,'C5'!V70))</f>
        <v/>
      </c>
      <c r="I479" s="188" t="str">
        <f>IF(AND(AND('C5'!W40="X",'C5'!W70="X"),SUM('C5'!V40,'C5'!V70)=0,ISNUMBER('C5'!V100)),"",IF(OR('C5'!W40="M",'C5'!W70="M"),"M",IF(AND('C5'!W40='C5'!W70,OR('C5'!W40="X",'C5'!W40="W",'C5'!W40="Z")),UPPER('C5'!W40),"")))</f>
        <v/>
      </c>
      <c r="J479" s="81" t="s">
        <v>482</v>
      </c>
      <c r="K479" s="188" t="str">
        <f>IF(AND(ISBLANK('C5'!V100),$L$479&lt;&gt;"Z"),"",'C5'!V100)</f>
        <v/>
      </c>
      <c r="L479" s="188" t="str">
        <f>IF(ISBLANK('C5'!W100),"",'C5'!W100)</f>
        <v/>
      </c>
      <c r="M479" s="78" t="str">
        <f t="shared" si="9"/>
        <v>OK</v>
      </c>
      <c r="N479" s="79"/>
    </row>
    <row r="480" spans="1:14" hidden="1">
      <c r="A480" s="80" t="s">
        <v>2592</v>
      </c>
      <c r="B480" s="186" t="s">
        <v>1581</v>
      </c>
      <c r="C480" s="187" t="s">
        <v>205</v>
      </c>
      <c r="D480" s="189" t="s">
        <v>1582</v>
      </c>
      <c r="E480" s="187" t="s">
        <v>482</v>
      </c>
      <c r="F480" s="187" t="s">
        <v>205</v>
      </c>
      <c r="G480" s="189" t="s">
        <v>798</v>
      </c>
      <c r="H480" s="188" t="str">
        <f>IF(OR(AND('C5'!V41="",'C5'!W41=""),AND('C5'!V71="",'C5'!W71=""),AND('C5'!W41="X",'C5'!W71="X"),OR('C5'!W41="M",'C5'!W71="M")),"",SUM('C5'!V41,'C5'!V71))</f>
        <v/>
      </c>
      <c r="I480" s="188" t="str">
        <f>IF(AND(AND('C5'!W41="X",'C5'!W71="X"),SUM('C5'!V41,'C5'!V71)=0,ISNUMBER('C5'!V101)),"",IF(OR('C5'!W41="M",'C5'!W71="M"),"M",IF(AND('C5'!W41='C5'!W71,OR('C5'!W41="X",'C5'!W41="W",'C5'!W41="Z")),UPPER('C5'!W41),"")))</f>
        <v/>
      </c>
      <c r="J480" s="81" t="s">
        <v>482</v>
      </c>
      <c r="K480" s="188" t="str">
        <f>IF(AND(ISBLANK('C5'!V101),$L$480&lt;&gt;"Z"),"",'C5'!V101)</f>
        <v/>
      </c>
      <c r="L480" s="188" t="str">
        <f>IF(ISBLANK('C5'!W101),"",'C5'!W101)</f>
        <v/>
      </c>
      <c r="M480" s="78" t="str">
        <f t="shared" si="9"/>
        <v>OK</v>
      </c>
      <c r="N480" s="79"/>
    </row>
    <row r="481" spans="1:14" hidden="1">
      <c r="A481" s="80" t="s">
        <v>2592</v>
      </c>
      <c r="B481" s="186" t="s">
        <v>1583</v>
      </c>
      <c r="C481" s="187" t="s">
        <v>205</v>
      </c>
      <c r="D481" s="189" t="s">
        <v>1584</v>
      </c>
      <c r="E481" s="187" t="s">
        <v>482</v>
      </c>
      <c r="F481" s="187" t="s">
        <v>205</v>
      </c>
      <c r="G481" s="189" t="s">
        <v>494</v>
      </c>
      <c r="H481" s="188" t="str">
        <f>IF(OR(AND('C5'!V42="",'C5'!W42=""),AND('C5'!V72="",'C5'!W72=""),AND('C5'!W42="X",'C5'!W72="X"),OR('C5'!W42="M",'C5'!W72="M")),"",SUM('C5'!V42,'C5'!V72))</f>
        <v/>
      </c>
      <c r="I481" s="188" t="str">
        <f>IF(AND(AND('C5'!W42="X",'C5'!W72="X"),SUM('C5'!V42,'C5'!V72)=0,ISNUMBER('C5'!V102)),"",IF(OR('C5'!W42="M",'C5'!W72="M"),"M",IF(AND('C5'!W42='C5'!W72,OR('C5'!W42="X",'C5'!W42="W",'C5'!W42="Z")),UPPER('C5'!W42),"")))</f>
        <v/>
      </c>
      <c r="J481" s="81" t="s">
        <v>482</v>
      </c>
      <c r="K481" s="188" t="str">
        <f>IF(AND(ISBLANK('C5'!V102),$L$481&lt;&gt;"Z"),"",'C5'!V102)</f>
        <v/>
      </c>
      <c r="L481" s="188" t="str">
        <f>IF(ISBLANK('C5'!W102),"",'C5'!W102)</f>
        <v/>
      </c>
      <c r="M481" s="78" t="str">
        <f t="shared" si="9"/>
        <v>OK</v>
      </c>
      <c r="N481" s="79"/>
    </row>
    <row r="482" spans="1:14" hidden="1">
      <c r="A482" s="80" t="s">
        <v>2592</v>
      </c>
      <c r="B482" s="186" t="s">
        <v>1585</v>
      </c>
      <c r="C482" s="187" t="s">
        <v>205</v>
      </c>
      <c r="D482" s="189" t="s">
        <v>1586</v>
      </c>
      <c r="E482" s="187" t="s">
        <v>482</v>
      </c>
      <c r="F482" s="187" t="s">
        <v>205</v>
      </c>
      <c r="G482" s="189" t="s">
        <v>630</v>
      </c>
      <c r="H482" s="188" t="str">
        <f>IF(OR(SUMPRODUCT(--('C5'!Y14:'C5'!Y41=""),--('C5'!Z14:'C5'!Z41=""))&gt;0,COUNTIF('C5'!Z14:'C5'!Z41,"M")&gt;0,COUNTIF('C5'!Z14:'C5'!Z41,"X")=28),"",SUM('C5'!Y14:'C5'!Y41))</f>
        <v/>
      </c>
      <c r="I482" s="188" t="str">
        <f>IF(AND(COUNTIF('C5'!Z14:'C5'!Z41,"X")=28,SUM('C5'!Y14:'C5'!Y41)=0,ISNUMBER('C5'!Y42)),"",IF(COUNTIF('C5'!Z14:'C5'!Z41,"M")&gt;0,"M",IF(AND(COUNTIF('C5'!Z14:'C5'!Z41,'C5'!Z14)=28,OR('C5'!Z14="X",'C5'!Z14="W",'C5'!Z14="Z")),UPPER('C5'!Z14),"")))</f>
        <v/>
      </c>
      <c r="J482" s="81" t="s">
        <v>482</v>
      </c>
      <c r="K482" s="188" t="str">
        <f>IF(AND(ISBLANK('C5'!Y42),$L$482&lt;&gt;"Z"),"",'C5'!Y42)</f>
        <v/>
      </c>
      <c r="L482" s="188" t="str">
        <f>IF(ISBLANK('C5'!Z42),"",'C5'!Z42)</f>
        <v/>
      </c>
      <c r="M482" s="78" t="str">
        <f t="shared" si="9"/>
        <v>OK</v>
      </c>
      <c r="N482" s="79"/>
    </row>
    <row r="483" spans="1:14" hidden="1">
      <c r="A483" s="80" t="s">
        <v>2592</v>
      </c>
      <c r="B483" s="186" t="s">
        <v>1587</v>
      </c>
      <c r="C483" s="187" t="s">
        <v>205</v>
      </c>
      <c r="D483" s="189" t="s">
        <v>1588</v>
      </c>
      <c r="E483" s="187" t="s">
        <v>482</v>
      </c>
      <c r="F483" s="187" t="s">
        <v>205</v>
      </c>
      <c r="G483" s="189" t="s">
        <v>714</v>
      </c>
      <c r="H483" s="188" t="str">
        <f>IF(OR(SUMPRODUCT(--('C5'!Y44:'C5'!Y71=""),--('C5'!Z44:'C5'!Z71=""))&gt;0,COUNTIF('C5'!Z44:'C5'!Z71,"M")&gt;0,COUNTIF('C5'!Z44:'C5'!Z71,"X")=28),"",SUM('C5'!Y44:'C5'!Y71))</f>
        <v/>
      </c>
      <c r="I483" s="188" t="str">
        <f>IF(AND(COUNTIF('C5'!Z44:'C5'!Z71,"X")=28,SUM('C5'!Y44:'C5'!Y71)=0,ISNUMBER('C5'!Y72)),"",IF(COUNTIF('C5'!Z44:'C5'!Z71,"M")&gt;0,"M",IF(AND(COUNTIF('C5'!Z44:'C5'!Z71,'C5'!Z44)=28,OR('C5'!Z44="X",'C5'!Z44="W",'C5'!Z44="Z")),UPPER('C5'!Z44),"")))</f>
        <v/>
      </c>
      <c r="J483" s="81" t="s">
        <v>482</v>
      </c>
      <c r="K483" s="188" t="str">
        <f>IF(AND(ISBLANK('C5'!Y72),$L$483&lt;&gt;"Z"),"",'C5'!Y72)</f>
        <v/>
      </c>
      <c r="L483" s="188" t="str">
        <f>IF(ISBLANK('C5'!Z72),"",'C5'!Z72)</f>
        <v/>
      </c>
      <c r="M483" s="78" t="str">
        <f t="shared" si="9"/>
        <v>OK</v>
      </c>
      <c r="N483" s="79"/>
    </row>
    <row r="484" spans="1:14" hidden="1">
      <c r="A484" s="80" t="s">
        <v>2592</v>
      </c>
      <c r="B484" s="186" t="s">
        <v>1589</v>
      </c>
      <c r="C484" s="187" t="s">
        <v>205</v>
      </c>
      <c r="D484" s="189" t="s">
        <v>1590</v>
      </c>
      <c r="E484" s="187" t="s">
        <v>482</v>
      </c>
      <c r="F484" s="187" t="s">
        <v>205</v>
      </c>
      <c r="G484" s="189" t="s">
        <v>716</v>
      </c>
      <c r="H484" s="188" t="str">
        <f>IF(OR(AND('C5'!Y14="",'C5'!Z14=""),AND('C5'!Y44="",'C5'!Z44=""),AND('C5'!Z14="X",'C5'!Z44="X"),OR('C5'!Z14="M",'C5'!Z44="M")),"",SUM('C5'!Y14,'C5'!Y44))</f>
        <v/>
      </c>
      <c r="I484" s="188" t="str">
        <f>IF(AND(AND('C5'!Z14="X",'C5'!Z44="X"),SUM('C5'!Y14,'C5'!Y44)=0,ISNUMBER('C5'!Y74)),"",IF(OR('C5'!Z14="M",'C5'!Z44="M"),"M",IF(AND('C5'!Z14='C5'!Z44,OR('C5'!Z14="X",'C5'!Z14="W",'C5'!Z14="Z")),UPPER('C5'!Z14),"")))</f>
        <v/>
      </c>
      <c r="J484" s="81" t="s">
        <v>482</v>
      </c>
      <c r="K484" s="188" t="str">
        <f>IF(AND(ISBLANK('C5'!Y74),$L$484&lt;&gt;"Z"),"",'C5'!Y74)</f>
        <v/>
      </c>
      <c r="L484" s="188" t="str">
        <f>IF(ISBLANK('C5'!Z74),"",'C5'!Z74)</f>
        <v/>
      </c>
      <c r="M484" s="78" t="str">
        <f t="shared" si="9"/>
        <v>OK</v>
      </c>
      <c r="N484" s="79"/>
    </row>
    <row r="485" spans="1:14" hidden="1">
      <c r="A485" s="80" t="s">
        <v>2592</v>
      </c>
      <c r="B485" s="186" t="s">
        <v>1591</v>
      </c>
      <c r="C485" s="187" t="s">
        <v>205</v>
      </c>
      <c r="D485" s="189" t="s">
        <v>1592</v>
      </c>
      <c r="E485" s="187" t="s">
        <v>482</v>
      </c>
      <c r="F485" s="187" t="s">
        <v>205</v>
      </c>
      <c r="G485" s="189" t="s">
        <v>719</v>
      </c>
      <c r="H485" s="188" t="str">
        <f>IF(OR(AND('C5'!Y15="",'C5'!Z15=""),AND('C5'!Y45="",'C5'!Z45=""),AND('C5'!Z15="X",'C5'!Z45="X"),OR('C5'!Z15="M",'C5'!Z45="M")),"",SUM('C5'!Y15,'C5'!Y45))</f>
        <v/>
      </c>
      <c r="I485" s="188" t="str">
        <f>IF(AND(AND('C5'!Z15="X",'C5'!Z45="X"),SUM('C5'!Y15,'C5'!Y45)=0,ISNUMBER('C5'!Y75)),"",IF(OR('C5'!Z15="M",'C5'!Z45="M"),"M",IF(AND('C5'!Z15='C5'!Z45,OR('C5'!Z15="X",'C5'!Z15="W",'C5'!Z15="Z")),UPPER('C5'!Z15),"")))</f>
        <v/>
      </c>
      <c r="J485" s="81" t="s">
        <v>482</v>
      </c>
      <c r="K485" s="188" t="str">
        <f>IF(AND(ISBLANK('C5'!Y75),$L$485&lt;&gt;"Z"),"",'C5'!Y75)</f>
        <v/>
      </c>
      <c r="L485" s="188" t="str">
        <f>IF(ISBLANK('C5'!Z75),"",'C5'!Z75)</f>
        <v/>
      </c>
      <c r="M485" s="78" t="str">
        <f t="shared" si="9"/>
        <v>OK</v>
      </c>
      <c r="N485" s="79"/>
    </row>
    <row r="486" spans="1:14" hidden="1">
      <c r="A486" s="80" t="s">
        <v>2592</v>
      </c>
      <c r="B486" s="186" t="s">
        <v>1593</v>
      </c>
      <c r="C486" s="187" t="s">
        <v>205</v>
      </c>
      <c r="D486" s="189" t="s">
        <v>1594</v>
      </c>
      <c r="E486" s="187" t="s">
        <v>482</v>
      </c>
      <c r="F486" s="187" t="s">
        <v>205</v>
      </c>
      <c r="G486" s="189" t="s">
        <v>722</v>
      </c>
      <c r="H486" s="188" t="str">
        <f>IF(OR(AND('C5'!Y16="",'C5'!Z16=""),AND('C5'!Y46="",'C5'!Z46=""),AND('C5'!Z16="X",'C5'!Z46="X"),OR('C5'!Z16="M",'C5'!Z46="M")),"",SUM('C5'!Y16,'C5'!Y46))</f>
        <v/>
      </c>
      <c r="I486" s="188" t="str">
        <f>IF(AND(AND('C5'!Z16="X",'C5'!Z46="X"),SUM('C5'!Y16,'C5'!Y46)=0,ISNUMBER('C5'!Y76)),"",IF(OR('C5'!Z16="M",'C5'!Z46="M"),"M",IF(AND('C5'!Z16='C5'!Z46,OR('C5'!Z16="X",'C5'!Z16="W",'C5'!Z16="Z")),UPPER('C5'!Z16),"")))</f>
        <v/>
      </c>
      <c r="J486" s="81" t="s">
        <v>482</v>
      </c>
      <c r="K486" s="188" t="str">
        <f>IF(AND(ISBLANK('C5'!Y76),$L$486&lt;&gt;"Z"),"",'C5'!Y76)</f>
        <v/>
      </c>
      <c r="L486" s="188" t="str">
        <f>IF(ISBLANK('C5'!Z76),"",'C5'!Z76)</f>
        <v/>
      </c>
      <c r="M486" s="78" t="str">
        <f t="shared" si="9"/>
        <v>OK</v>
      </c>
      <c r="N486" s="79"/>
    </row>
    <row r="487" spans="1:14" hidden="1">
      <c r="A487" s="80" t="s">
        <v>2592</v>
      </c>
      <c r="B487" s="186" t="s">
        <v>1595</v>
      </c>
      <c r="C487" s="187" t="s">
        <v>205</v>
      </c>
      <c r="D487" s="189" t="s">
        <v>1596</v>
      </c>
      <c r="E487" s="187" t="s">
        <v>482</v>
      </c>
      <c r="F487" s="187" t="s">
        <v>205</v>
      </c>
      <c r="G487" s="189" t="s">
        <v>725</v>
      </c>
      <c r="H487" s="188" t="str">
        <f>IF(OR(AND('C5'!Y17="",'C5'!Z17=""),AND('C5'!Y47="",'C5'!Z47=""),AND('C5'!Z17="X",'C5'!Z47="X"),OR('C5'!Z17="M",'C5'!Z47="M")),"",SUM('C5'!Y17,'C5'!Y47))</f>
        <v/>
      </c>
      <c r="I487" s="188" t="str">
        <f>IF(AND(AND('C5'!Z17="X",'C5'!Z47="X"),SUM('C5'!Y17,'C5'!Y47)=0,ISNUMBER('C5'!Y77)),"",IF(OR('C5'!Z17="M",'C5'!Z47="M"),"M",IF(AND('C5'!Z17='C5'!Z47,OR('C5'!Z17="X",'C5'!Z17="W",'C5'!Z17="Z")),UPPER('C5'!Z17),"")))</f>
        <v/>
      </c>
      <c r="J487" s="81" t="s">
        <v>482</v>
      </c>
      <c r="K487" s="188" t="str">
        <f>IF(AND(ISBLANK('C5'!Y77),$L$487&lt;&gt;"Z"),"",'C5'!Y77)</f>
        <v/>
      </c>
      <c r="L487" s="188" t="str">
        <f>IF(ISBLANK('C5'!Z77),"",'C5'!Z77)</f>
        <v/>
      </c>
      <c r="M487" s="78" t="str">
        <f t="shared" si="9"/>
        <v>OK</v>
      </c>
      <c r="N487" s="79"/>
    </row>
    <row r="488" spans="1:14" hidden="1">
      <c r="A488" s="80" t="s">
        <v>2592</v>
      </c>
      <c r="B488" s="186" t="s">
        <v>1597</v>
      </c>
      <c r="C488" s="187" t="s">
        <v>205</v>
      </c>
      <c r="D488" s="189" t="s">
        <v>1598</v>
      </c>
      <c r="E488" s="187" t="s">
        <v>482</v>
      </c>
      <c r="F488" s="187" t="s">
        <v>205</v>
      </c>
      <c r="G488" s="189" t="s">
        <v>728</v>
      </c>
      <c r="H488" s="188" t="str">
        <f>IF(OR(AND('C5'!Y18="",'C5'!Z18=""),AND('C5'!Y48="",'C5'!Z48=""),AND('C5'!Z18="X",'C5'!Z48="X"),OR('C5'!Z18="M",'C5'!Z48="M")),"",SUM('C5'!Y18,'C5'!Y48))</f>
        <v/>
      </c>
      <c r="I488" s="188" t="str">
        <f>IF(AND(AND('C5'!Z18="X",'C5'!Z48="X"),SUM('C5'!Y18,'C5'!Y48)=0,ISNUMBER('C5'!Y78)),"",IF(OR('C5'!Z18="M",'C5'!Z48="M"),"M",IF(AND('C5'!Z18='C5'!Z48,OR('C5'!Z18="X",'C5'!Z18="W",'C5'!Z18="Z")),UPPER('C5'!Z18),"")))</f>
        <v/>
      </c>
      <c r="J488" s="81" t="s">
        <v>482</v>
      </c>
      <c r="K488" s="188" t="str">
        <f>IF(AND(ISBLANK('C5'!Y78),$L$488&lt;&gt;"Z"),"",'C5'!Y78)</f>
        <v/>
      </c>
      <c r="L488" s="188" t="str">
        <f>IF(ISBLANK('C5'!Z78),"",'C5'!Z78)</f>
        <v/>
      </c>
      <c r="M488" s="78" t="str">
        <f t="shared" si="9"/>
        <v>OK</v>
      </c>
      <c r="N488" s="79"/>
    </row>
    <row r="489" spans="1:14" hidden="1">
      <c r="A489" s="80" t="s">
        <v>2592</v>
      </c>
      <c r="B489" s="186" t="s">
        <v>1599</v>
      </c>
      <c r="C489" s="187" t="s">
        <v>205</v>
      </c>
      <c r="D489" s="189" t="s">
        <v>1600</v>
      </c>
      <c r="E489" s="187" t="s">
        <v>482</v>
      </c>
      <c r="F489" s="187" t="s">
        <v>205</v>
      </c>
      <c r="G489" s="189" t="s">
        <v>731</v>
      </c>
      <c r="H489" s="188" t="str">
        <f>IF(OR(AND('C5'!Y19="",'C5'!Z19=""),AND('C5'!Y49="",'C5'!Z49=""),AND('C5'!Z19="X",'C5'!Z49="X"),OR('C5'!Z19="M",'C5'!Z49="M")),"",SUM('C5'!Y19,'C5'!Y49))</f>
        <v/>
      </c>
      <c r="I489" s="188" t="str">
        <f>IF(AND(AND('C5'!Z19="X",'C5'!Z49="X"),SUM('C5'!Y19,'C5'!Y49)=0,ISNUMBER('C5'!Y79)),"",IF(OR('C5'!Z19="M",'C5'!Z49="M"),"M",IF(AND('C5'!Z19='C5'!Z49,OR('C5'!Z19="X",'C5'!Z19="W",'C5'!Z19="Z")),UPPER('C5'!Z19),"")))</f>
        <v/>
      </c>
      <c r="J489" s="81" t="s">
        <v>482</v>
      </c>
      <c r="K489" s="188" t="str">
        <f>IF(AND(ISBLANK('C5'!Y79),$L$489&lt;&gt;"Z"),"",'C5'!Y79)</f>
        <v/>
      </c>
      <c r="L489" s="188" t="str">
        <f>IF(ISBLANK('C5'!Z79),"",'C5'!Z79)</f>
        <v/>
      </c>
      <c r="M489" s="78" t="str">
        <f t="shared" si="9"/>
        <v>OK</v>
      </c>
      <c r="N489" s="79"/>
    </row>
    <row r="490" spans="1:14" hidden="1">
      <c r="A490" s="80" t="s">
        <v>2592</v>
      </c>
      <c r="B490" s="186" t="s">
        <v>1601</v>
      </c>
      <c r="C490" s="187" t="s">
        <v>205</v>
      </c>
      <c r="D490" s="189" t="s">
        <v>1602</v>
      </c>
      <c r="E490" s="187" t="s">
        <v>482</v>
      </c>
      <c r="F490" s="187" t="s">
        <v>205</v>
      </c>
      <c r="G490" s="189" t="s">
        <v>734</v>
      </c>
      <c r="H490" s="188" t="str">
        <f>IF(OR(AND('C5'!Y20="",'C5'!Z20=""),AND('C5'!Y50="",'C5'!Z50=""),AND('C5'!Z20="X",'C5'!Z50="X"),OR('C5'!Z20="M",'C5'!Z50="M")),"",SUM('C5'!Y20,'C5'!Y50))</f>
        <v/>
      </c>
      <c r="I490" s="188" t="str">
        <f>IF(AND(AND('C5'!Z20="X",'C5'!Z50="X"),SUM('C5'!Y20,'C5'!Y50)=0,ISNUMBER('C5'!Y80)),"",IF(OR('C5'!Z20="M",'C5'!Z50="M"),"M",IF(AND('C5'!Z20='C5'!Z50,OR('C5'!Z20="X",'C5'!Z20="W",'C5'!Z20="Z")),UPPER('C5'!Z20),"")))</f>
        <v/>
      </c>
      <c r="J490" s="81" t="s">
        <v>482</v>
      </c>
      <c r="K490" s="188" t="str">
        <f>IF(AND(ISBLANK('C5'!Y80),$L$490&lt;&gt;"Z"),"",'C5'!Y80)</f>
        <v/>
      </c>
      <c r="L490" s="188" t="str">
        <f>IF(ISBLANK('C5'!Z80),"",'C5'!Z80)</f>
        <v/>
      </c>
      <c r="M490" s="78" t="str">
        <f t="shared" si="9"/>
        <v>OK</v>
      </c>
      <c r="N490" s="79"/>
    </row>
    <row r="491" spans="1:14" hidden="1">
      <c r="A491" s="80" t="s">
        <v>2592</v>
      </c>
      <c r="B491" s="186" t="s">
        <v>1603</v>
      </c>
      <c r="C491" s="187" t="s">
        <v>205</v>
      </c>
      <c r="D491" s="189" t="s">
        <v>1604</v>
      </c>
      <c r="E491" s="187" t="s">
        <v>482</v>
      </c>
      <c r="F491" s="187" t="s">
        <v>205</v>
      </c>
      <c r="G491" s="189" t="s">
        <v>737</v>
      </c>
      <c r="H491" s="188" t="str">
        <f>IF(OR(AND('C5'!Y21="",'C5'!Z21=""),AND('C5'!Y51="",'C5'!Z51=""),AND('C5'!Z21="X",'C5'!Z51="X"),OR('C5'!Z21="M",'C5'!Z51="M")),"",SUM('C5'!Y21,'C5'!Y51))</f>
        <v/>
      </c>
      <c r="I491" s="188" t="str">
        <f>IF(AND(AND('C5'!Z21="X",'C5'!Z51="X"),SUM('C5'!Y21,'C5'!Y51)=0,ISNUMBER('C5'!Y81)),"",IF(OR('C5'!Z21="M",'C5'!Z51="M"),"M",IF(AND('C5'!Z21='C5'!Z51,OR('C5'!Z21="X",'C5'!Z21="W",'C5'!Z21="Z")),UPPER('C5'!Z21),"")))</f>
        <v/>
      </c>
      <c r="J491" s="81" t="s">
        <v>482</v>
      </c>
      <c r="K491" s="188" t="str">
        <f>IF(AND(ISBLANK('C5'!Y81),$L$491&lt;&gt;"Z"),"",'C5'!Y81)</f>
        <v/>
      </c>
      <c r="L491" s="188" t="str">
        <f>IF(ISBLANK('C5'!Z81),"",'C5'!Z81)</f>
        <v/>
      </c>
      <c r="M491" s="78" t="str">
        <f t="shared" si="9"/>
        <v>OK</v>
      </c>
      <c r="N491" s="79"/>
    </row>
    <row r="492" spans="1:14" hidden="1">
      <c r="A492" s="80" t="s">
        <v>2592</v>
      </c>
      <c r="B492" s="186" t="s">
        <v>1605</v>
      </c>
      <c r="C492" s="187" t="s">
        <v>205</v>
      </c>
      <c r="D492" s="189" t="s">
        <v>1606</v>
      </c>
      <c r="E492" s="187" t="s">
        <v>482</v>
      </c>
      <c r="F492" s="187" t="s">
        <v>205</v>
      </c>
      <c r="G492" s="189" t="s">
        <v>740</v>
      </c>
      <c r="H492" s="188" t="str">
        <f>IF(OR(AND('C5'!Y22="",'C5'!Z22=""),AND('C5'!Y52="",'C5'!Z52=""),AND('C5'!Z22="X",'C5'!Z52="X"),OR('C5'!Z22="M",'C5'!Z52="M")),"",SUM('C5'!Y22,'C5'!Y52))</f>
        <v/>
      </c>
      <c r="I492" s="188" t="str">
        <f>IF(AND(AND('C5'!Z22="X",'C5'!Z52="X"),SUM('C5'!Y22,'C5'!Y52)=0,ISNUMBER('C5'!Y82)),"",IF(OR('C5'!Z22="M",'C5'!Z52="M"),"M",IF(AND('C5'!Z22='C5'!Z52,OR('C5'!Z22="X",'C5'!Z22="W",'C5'!Z22="Z")),UPPER('C5'!Z22),"")))</f>
        <v/>
      </c>
      <c r="J492" s="81" t="s">
        <v>482</v>
      </c>
      <c r="K492" s="188" t="str">
        <f>IF(AND(ISBLANK('C5'!Y82),$L$492&lt;&gt;"Z"),"",'C5'!Y82)</f>
        <v/>
      </c>
      <c r="L492" s="188" t="str">
        <f>IF(ISBLANK('C5'!Z82),"",'C5'!Z82)</f>
        <v/>
      </c>
      <c r="M492" s="78" t="str">
        <f t="shared" si="9"/>
        <v>OK</v>
      </c>
      <c r="N492" s="79"/>
    </row>
    <row r="493" spans="1:14" hidden="1">
      <c r="A493" s="80" t="s">
        <v>2592</v>
      </c>
      <c r="B493" s="186" t="s">
        <v>1607</v>
      </c>
      <c r="C493" s="187" t="s">
        <v>205</v>
      </c>
      <c r="D493" s="189" t="s">
        <v>1608</v>
      </c>
      <c r="E493" s="187" t="s">
        <v>482</v>
      </c>
      <c r="F493" s="187" t="s">
        <v>205</v>
      </c>
      <c r="G493" s="189" t="s">
        <v>743</v>
      </c>
      <c r="H493" s="188" t="str">
        <f>IF(OR(AND('C5'!Y23="",'C5'!Z23=""),AND('C5'!Y53="",'C5'!Z53=""),AND('C5'!Z23="X",'C5'!Z53="X"),OR('C5'!Z23="M",'C5'!Z53="M")),"",SUM('C5'!Y23,'C5'!Y53))</f>
        <v/>
      </c>
      <c r="I493" s="188" t="str">
        <f>IF(AND(AND('C5'!Z23="X",'C5'!Z53="X"),SUM('C5'!Y23,'C5'!Y53)=0,ISNUMBER('C5'!Y83)),"",IF(OR('C5'!Z23="M",'C5'!Z53="M"),"M",IF(AND('C5'!Z23='C5'!Z53,OR('C5'!Z23="X",'C5'!Z23="W",'C5'!Z23="Z")),UPPER('C5'!Z23),"")))</f>
        <v/>
      </c>
      <c r="J493" s="81" t="s">
        <v>482</v>
      </c>
      <c r="K493" s="188" t="str">
        <f>IF(AND(ISBLANK('C5'!Y83),$L$493&lt;&gt;"Z"),"",'C5'!Y83)</f>
        <v/>
      </c>
      <c r="L493" s="188" t="str">
        <f>IF(ISBLANK('C5'!Z83),"",'C5'!Z83)</f>
        <v/>
      </c>
      <c r="M493" s="78" t="str">
        <f t="shared" si="9"/>
        <v>OK</v>
      </c>
      <c r="N493" s="79"/>
    </row>
    <row r="494" spans="1:14" hidden="1">
      <c r="A494" s="80" t="s">
        <v>2592</v>
      </c>
      <c r="B494" s="186" t="s">
        <v>1609</v>
      </c>
      <c r="C494" s="187" t="s">
        <v>205</v>
      </c>
      <c r="D494" s="189" t="s">
        <v>1610</v>
      </c>
      <c r="E494" s="187" t="s">
        <v>482</v>
      </c>
      <c r="F494" s="187" t="s">
        <v>205</v>
      </c>
      <c r="G494" s="189" t="s">
        <v>746</v>
      </c>
      <c r="H494" s="188" t="str">
        <f>IF(OR(AND('C5'!Y24="",'C5'!Z24=""),AND('C5'!Y54="",'C5'!Z54=""),AND('C5'!Z24="X",'C5'!Z54="X"),OR('C5'!Z24="M",'C5'!Z54="M")),"",SUM('C5'!Y24,'C5'!Y54))</f>
        <v/>
      </c>
      <c r="I494" s="188" t="str">
        <f>IF(AND(AND('C5'!Z24="X",'C5'!Z54="X"),SUM('C5'!Y24,'C5'!Y54)=0,ISNUMBER('C5'!Y84)),"",IF(OR('C5'!Z24="M",'C5'!Z54="M"),"M",IF(AND('C5'!Z24='C5'!Z54,OR('C5'!Z24="X",'C5'!Z24="W",'C5'!Z24="Z")),UPPER('C5'!Z24),"")))</f>
        <v/>
      </c>
      <c r="J494" s="81" t="s">
        <v>482</v>
      </c>
      <c r="K494" s="188" t="str">
        <f>IF(AND(ISBLANK('C5'!Y84),$L$494&lt;&gt;"Z"),"",'C5'!Y84)</f>
        <v/>
      </c>
      <c r="L494" s="188" t="str">
        <f>IF(ISBLANK('C5'!Z84),"",'C5'!Z84)</f>
        <v/>
      </c>
      <c r="M494" s="78" t="str">
        <f t="shared" si="9"/>
        <v>OK</v>
      </c>
      <c r="N494" s="79"/>
    </row>
    <row r="495" spans="1:14" hidden="1">
      <c r="A495" s="80" t="s">
        <v>2592</v>
      </c>
      <c r="B495" s="186" t="s">
        <v>1611</v>
      </c>
      <c r="C495" s="187" t="s">
        <v>205</v>
      </c>
      <c r="D495" s="189" t="s">
        <v>1612</v>
      </c>
      <c r="E495" s="187" t="s">
        <v>482</v>
      </c>
      <c r="F495" s="187" t="s">
        <v>205</v>
      </c>
      <c r="G495" s="189" t="s">
        <v>749</v>
      </c>
      <c r="H495" s="188" t="str">
        <f>IF(OR(AND('C5'!Y25="",'C5'!Z25=""),AND('C5'!Y55="",'C5'!Z55=""),AND('C5'!Z25="X",'C5'!Z55="X"),OR('C5'!Z25="M",'C5'!Z55="M")),"",SUM('C5'!Y25,'C5'!Y55))</f>
        <v/>
      </c>
      <c r="I495" s="188" t="str">
        <f>IF(AND(AND('C5'!Z25="X",'C5'!Z55="X"),SUM('C5'!Y25,'C5'!Y55)=0,ISNUMBER('C5'!Y85)),"",IF(OR('C5'!Z25="M",'C5'!Z55="M"),"M",IF(AND('C5'!Z25='C5'!Z55,OR('C5'!Z25="X",'C5'!Z25="W",'C5'!Z25="Z")),UPPER('C5'!Z25),"")))</f>
        <v/>
      </c>
      <c r="J495" s="81" t="s">
        <v>482</v>
      </c>
      <c r="K495" s="188" t="str">
        <f>IF(AND(ISBLANK('C5'!Y85),$L$495&lt;&gt;"Z"),"",'C5'!Y85)</f>
        <v/>
      </c>
      <c r="L495" s="188" t="str">
        <f>IF(ISBLANK('C5'!Z85),"",'C5'!Z85)</f>
        <v/>
      </c>
      <c r="M495" s="78" t="str">
        <f t="shared" si="9"/>
        <v>OK</v>
      </c>
      <c r="N495" s="79"/>
    </row>
    <row r="496" spans="1:14" hidden="1">
      <c r="A496" s="80" t="s">
        <v>2592</v>
      </c>
      <c r="B496" s="186" t="s">
        <v>1613</v>
      </c>
      <c r="C496" s="187" t="s">
        <v>205</v>
      </c>
      <c r="D496" s="189" t="s">
        <v>1614</v>
      </c>
      <c r="E496" s="187" t="s">
        <v>482</v>
      </c>
      <c r="F496" s="187" t="s">
        <v>205</v>
      </c>
      <c r="G496" s="189" t="s">
        <v>752</v>
      </c>
      <c r="H496" s="188" t="str">
        <f>IF(OR(AND('C5'!Y26="",'C5'!Z26=""),AND('C5'!Y56="",'C5'!Z56=""),AND('C5'!Z26="X",'C5'!Z56="X"),OR('C5'!Z26="M",'C5'!Z56="M")),"",SUM('C5'!Y26,'C5'!Y56))</f>
        <v/>
      </c>
      <c r="I496" s="188" t="str">
        <f>IF(AND(AND('C5'!Z26="X",'C5'!Z56="X"),SUM('C5'!Y26,'C5'!Y56)=0,ISNUMBER('C5'!Y86)),"",IF(OR('C5'!Z26="M",'C5'!Z56="M"),"M",IF(AND('C5'!Z26='C5'!Z56,OR('C5'!Z26="X",'C5'!Z26="W",'C5'!Z26="Z")),UPPER('C5'!Z26),"")))</f>
        <v/>
      </c>
      <c r="J496" s="81" t="s">
        <v>482</v>
      </c>
      <c r="K496" s="188" t="str">
        <f>IF(AND(ISBLANK('C5'!Y86),$L$496&lt;&gt;"Z"),"",'C5'!Y86)</f>
        <v/>
      </c>
      <c r="L496" s="188" t="str">
        <f>IF(ISBLANK('C5'!Z86),"",'C5'!Z86)</f>
        <v/>
      </c>
      <c r="M496" s="78" t="str">
        <f t="shared" si="9"/>
        <v>OK</v>
      </c>
      <c r="N496" s="79"/>
    </row>
    <row r="497" spans="1:14" hidden="1">
      <c r="A497" s="80" t="s">
        <v>2592</v>
      </c>
      <c r="B497" s="186" t="s">
        <v>1615</v>
      </c>
      <c r="C497" s="187" t="s">
        <v>205</v>
      </c>
      <c r="D497" s="189" t="s">
        <v>1616</v>
      </c>
      <c r="E497" s="187" t="s">
        <v>482</v>
      </c>
      <c r="F497" s="187" t="s">
        <v>205</v>
      </c>
      <c r="G497" s="189" t="s">
        <v>755</v>
      </c>
      <c r="H497" s="188" t="str">
        <f>IF(OR(AND('C5'!Y27="",'C5'!Z27=""),AND('C5'!Y57="",'C5'!Z57=""),AND('C5'!Z27="X",'C5'!Z57="X"),OR('C5'!Z27="M",'C5'!Z57="M")),"",SUM('C5'!Y27,'C5'!Y57))</f>
        <v/>
      </c>
      <c r="I497" s="188" t="str">
        <f>IF(AND(AND('C5'!Z27="X",'C5'!Z57="X"),SUM('C5'!Y27,'C5'!Y57)=0,ISNUMBER('C5'!Y87)),"",IF(OR('C5'!Z27="M",'C5'!Z57="M"),"M",IF(AND('C5'!Z27='C5'!Z57,OR('C5'!Z27="X",'C5'!Z27="W",'C5'!Z27="Z")),UPPER('C5'!Z27),"")))</f>
        <v/>
      </c>
      <c r="J497" s="81" t="s">
        <v>482</v>
      </c>
      <c r="K497" s="188" t="str">
        <f>IF(AND(ISBLANK('C5'!Y87),$L$497&lt;&gt;"Z"),"",'C5'!Y87)</f>
        <v/>
      </c>
      <c r="L497" s="188" t="str">
        <f>IF(ISBLANK('C5'!Z87),"",'C5'!Z87)</f>
        <v/>
      </c>
      <c r="M497" s="78" t="str">
        <f t="shared" si="9"/>
        <v>OK</v>
      </c>
      <c r="N497" s="79"/>
    </row>
    <row r="498" spans="1:14" hidden="1">
      <c r="A498" s="80" t="s">
        <v>2592</v>
      </c>
      <c r="B498" s="186" t="s">
        <v>1617</v>
      </c>
      <c r="C498" s="187" t="s">
        <v>205</v>
      </c>
      <c r="D498" s="189" t="s">
        <v>1618</v>
      </c>
      <c r="E498" s="187" t="s">
        <v>482</v>
      </c>
      <c r="F498" s="187" t="s">
        <v>205</v>
      </c>
      <c r="G498" s="189" t="s">
        <v>758</v>
      </c>
      <c r="H498" s="188" t="str">
        <f>IF(OR(AND('C5'!Y28="",'C5'!Z28=""),AND('C5'!Y58="",'C5'!Z58=""),AND('C5'!Z28="X",'C5'!Z58="X"),OR('C5'!Z28="M",'C5'!Z58="M")),"",SUM('C5'!Y28,'C5'!Y58))</f>
        <v/>
      </c>
      <c r="I498" s="188" t="str">
        <f>IF(AND(AND('C5'!Z28="X",'C5'!Z58="X"),SUM('C5'!Y28,'C5'!Y58)=0,ISNUMBER('C5'!Y88)),"",IF(OR('C5'!Z28="M",'C5'!Z58="M"),"M",IF(AND('C5'!Z28='C5'!Z58,OR('C5'!Z28="X",'C5'!Z28="W",'C5'!Z28="Z")),UPPER('C5'!Z28),"")))</f>
        <v/>
      </c>
      <c r="J498" s="81" t="s">
        <v>482</v>
      </c>
      <c r="K498" s="188" t="str">
        <f>IF(AND(ISBLANK('C5'!Y88),$L$498&lt;&gt;"Z"),"",'C5'!Y88)</f>
        <v/>
      </c>
      <c r="L498" s="188" t="str">
        <f>IF(ISBLANK('C5'!Z88),"",'C5'!Z88)</f>
        <v/>
      </c>
      <c r="M498" s="78" t="str">
        <f t="shared" si="9"/>
        <v>OK</v>
      </c>
      <c r="N498" s="79"/>
    </row>
    <row r="499" spans="1:14" hidden="1">
      <c r="A499" s="80" t="s">
        <v>2592</v>
      </c>
      <c r="B499" s="186" t="s">
        <v>1619</v>
      </c>
      <c r="C499" s="187" t="s">
        <v>205</v>
      </c>
      <c r="D499" s="189" t="s">
        <v>1620</v>
      </c>
      <c r="E499" s="187" t="s">
        <v>482</v>
      </c>
      <c r="F499" s="187" t="s">
        <v>205</v>
      </c>
      <c r="G499" s="189" t="s">
        <v>761</v>
      </c>
      <c r="H499" s="188" t="str">
        <f>IF(OR(AND('C5'!Y29="",'C5'!Z29=""),AND('C5'!Y59="",'C5'!Z59=""),AND('C5'!Z29="X",'C5'!Z59="X"),OR('C5'!Z29="M",'C5'!Z59="M")),"",SUM('C5'!Y29,'C5'!Y59))</f>
        <v/>
      </c>
      <c r="I499" s="188" t="str">
        <f>IF(AND(AND('C5'!Z29="X",'C5'!Z59="X"),SUM('C5'!Y29,'C5'!Y59)=0,ISNUMBER('C5'!Y89)),"",IF(OR('C5'!Z29="M",'C5'!Z59="M"),"M",IF(AND('C5'!Z29='C5'!Z59,OR('C5'!Z29="X",'C5'!Z29="W",'C5'!Z29="Z")),UPPER('C5'!Z29),"")))</f>
        <v/>
      </c>
      <c r="J499" s="81" t="s">
        <v>482</v>
      </c>
      <c r="K499" s="188" t="str">
        <f>IF(AND(ISBLANK('C5'!Y89),$L$499&lt;&gt;"Z"),"",'C5'!Y89)</f>
        <v/>
      </c>
      <c r="L499" s="188" t="str">
        <f>IF(ISBLANK('C5'!Z89),"",'C5'!Z89)</f>
        <v/>
      </c>
      <c r="M499" s="78" t="str">
        <f t="shared" si="9"/>
        <v>OK</v>
      </c>
      <c r="N499" s="79"/>
    </row>
    <row r="500" spans="1:14" hidden="1">
      <c r="A500" s="80" t="s">
        <v>2592</v>
      </c>
      <c r="B500" s="186" t="s">
        <v>1621</v>
      </c>
      <c r="C500" s="187" t="s">
        <v>205</v>
      </c>
      <c r="D500" s="189" t="s">
        <v>1622</v>
      </c>
      <c r="E500" s="187" t="s">
        <v>482</v>
      </c>
      <c r="F500" s="187" t="s">
        <v>205</v>
      </c>
      <c r="G500" s="189" t="s">
        <v>764</v>
      </c>
      <c r="H500" s="188" t="str">
        <f>IF(OR(AND('C5'!Y30="",'C5'!Z30=""),AND('C5'!Y60="",'C5'!Z60=""),AND('C5'!Z30="X",'C5'!Z60="X"),OR('C5'!Z30="M",'C5'!Z60="M")),"",SUM('C5'!Y30,'C5'!Y60))</f>
        <v/>
      </c>
      <c r="I500" s="188" t="str">
        <f>IF(AND(AND('C5'!Z30="X",'C5'!Z60="X"),SUM('C5'!Y30,'C5'!Y60)=0,ISNUMBER('C5'!Y90)),"",IF(OR('C5'!Z30="M",'C5'!Z60="M"),"M",IF(AND('C5'!Z30='C5'!Z60,OR('C5'!Z30="X",'C5'!Z30="W",'C5'!Z30="Z")),UPPER('C5'!Z30),"")))</f>
        <v/>
      </c>
      <c r="J500" s="81" t="s">
        <v>482</v>
      </c>
      <c r="K500" s="188" t="str">
        <f>IF(AND(ISBLANK('C5'!Y90),$L$500&lt;&gt;"Z"),"",'C5'!Y90)</f>
        <v/>
      </c>
      <c r="L500" s="188" t="str">
        <f>IF(ISBLANK('C5'!Z90),"",'C5'!Z90)</f>
        <v/>
      </c>
      <c r="M500" s="78" t="str">
        <f t="shared" si="9"/>
        <v>OK</v>
      </c>
      <c r="N500" s="79"/>
    </row>
    <row r="501" spans="1:14" hidden="1">
      <c r="A501" s="80" t="s">
        <v>2592</v>
      </c>
      <c r="B501" s="186" t="s">
        <v>1623</v>
      </c>
      <c r="C501" s="187" t="s">
        <v>205</v>
      </c>
      <c r="D501" s="189" t="s">
        <v>1624</v>
      </c>
      <c r="E501" s="187" t="s">
        <v>482</v>
      </c>
      <c r="F501" s="187" t="s">
        <v>205</v>
      </c>
      <c r="G501" s="189" t="s">
        <v>767</v>
      </c>
      <c r="H501" s="188" t="str">
        <f>IF(OR(AND('C5'!Y31="",'C5'!Z31=""),AND('C5'!Y61="",'C5'!Z61=""),AND('C5'!Z31="X",'C5'!Z61="X"),OR('C5'!Z31="M",'C5'!Z61="M")),"",SUM('C5'!Y31,'C5'!Y61))</f>
        <v/>
      </c>
      <c r="I501" s="188" t="str">
        <f>IF(AND(AND('C5'!Z31="X",'C5'!Z61="X"),SUM('C5'!Y31,'C5'!Y61)=0,ISNUMBER('C5'!Y91)),"",IF(OR('C5'!Z31="M",'C5'!Z61="M"),"M",IF(AND('C5'!Z31='C5'!Z61,OR('C5'!Z31="X",'C5'!Z31="W",'C5'!Z31="Z")),UPPER('C5'!Z31),"")))</f>
        <v/>
      </c>
      <c r="J501" s="81" t="s">
        <v>482</v>
      </c>
      <c r="K501" s="188" t="str">
        <f>IF(AND(ISBLANK('C5'!Y91),$L$501&lt;&gt;"Z"),"",'C5'!Y91)</f>
        <v/>
      </c>
      <c r="L501" s="188" t="str">
        <f>IF(ISBLANK('C5'!Z91),"",'C5'!Z91)</f>
        <v/>
      </c>
      <c r="M501" s="78" t="str">
        <f t="shared" si="9"/>
        <v>OK</v>
      </c>
      <c r="N501" s="79"/>
    </row>
    <row r="502" spans="1:14" hidden="1">
      <c r="A502" s="80" t="s">
        <v>2592</v>
      </c>
      <c r="B502" s="186" t="s">
        <v>1625</v>
      </c>
      <c r="C502" s="187" t="s">
        <v>205</v>
      </c>
      <c r="D502" s="189" t="s">
        <v>1626</v>
      </c>
      <c r="E502" s="187" t="s">
        <v>482</v>
      </c>
      <c r="F502" s="187" t="s">
        <v>205</v>
      </c>
      <c r="G502" s="189" t="s">
        <v>770</v>
      </c>
      <c r="H502" s="188" t="str">
        <f>IF(OR(AND('C5'!Y32="",'C5'!Z32=""),AND('C5'!Y62="",'C5'!Z62=""),AND('C5'!Z32="X",'C5'!Z62="X"),OR('C5'!Z32="M",'C5'!Z62="M")),"",SUM('C5'!Y32,'C5'!Y62))</f>
        <v/>
      </c>
      <c r="I502" s="188" t="str">
        <f>IF(AND(AND('C5'!Z32="X",'C5'!Z62="X"),SUM('C5'!Y32,'C5'!Y62)=0,ISNUMBER('C5'!Y92)),"",IF(OR('C5'!Z32="M",'C5'!Z62="M"),"M",IF(AND('C5'!Z32='C5'!Z62,OR('C5'!Z32="X",'C5'!Z32="W",'C5'!Z32="Z")),UPPER('C5'!Z32),"")))</f>
        <v/>
      </c>
      <c r="J502" s="81" t="s">
        <v>482</v>
      </c>
      <c r="K502" s="188" t="str">
        <f>IF(AND(ISBLANK('C5'!Y92),$L$502&lt;&gt;"Z"),"",'C5'!Y92)</f>
        <v/>
      </c>
      <c r="L502" s="188" t="str">
        <f>IF(ISBLANK('C5'!Z92),"",'C5'!Z92)</f>
        <v/>
      </c>
      <c r="M502" s="78" t="str">
        <f t="shared" si="9"/>
        <v>OK</v>
      </c>
      <c r="N502" s="79"/>
    </row>
    <row r="503" spans="1:14" hidden="1">
      <c r="A503" s="80" t="s">
        <v>2592</v>
      </c>
      <c r="B503" s="186" t="s">
        <v>1627</v>
      </c>
      <c r="C503" s="187" t="s">
        <v>205</v>
      </c>
      <c r="D503" s="189" t="s">
        <v>1628</v>
      </c>
      <c r="E503" s="187" t="s">
        <v>482</v>
      </c>
      <c r="F503" s="187" t="s">
        <v>205</v>
      </c>
      <c r="G503" s="189" t="s">
        <v>773</v>
      </c>
      <c r="H503" s="188" t="str">
        <f>IF(OR(AND('C5'!Y33="",'C5'!Z33=""),AND('C5'!Y63="",'C5'!Z63=""),AND('C5'!Z33="X",'C5'!Z63="X"),OR('C5'!Z33="M",'C5'!Z63="M")),"",SUM('C5'!Y33,'C5'!Y63))</f>
        <v/>
      </c>
      <c r="I503" s="188" t="str">
        <f>IF(AND(AND('C5'!Z33="X",'C5'!Z63="X"),SUM('C5'!Y33,'C5'!Y63)=0,ISNUMBER('C5'!Y93)),"",IF(OR('C5'!Z33="M",'C5'!Z63="M"),"M",IF(AND('C5'!Z33='C5'!Z63,OR('C5'!Z33="X",'C5'!Z33="W",'C5'!Z33="Z")),UPPER('C5'!Z33),"")))</f>
        <v/>
      </c>
      <c r="J503" s="81" t="s">
        <v>482</v>
      </c>
      <c r="K503" s="188" t="str">
        <f>IF(AND(ISBLANK('C5'!Y93),$L$503&lt;&gt;"Z"),"",'C5'!Y93)</f>
        <v/>
      </c>
      <c r="L503" s="188" t="str">
        <f>IF(ISBLANK('C5'!Z93),"",'C5'!Z93)</f>
        <v/>
      </c>
      <c r="M503" s="78" t="str">
        <f t="shared" si="9"/>
        <v>OK</v>
      </c>
      <c r="N503" s="79"/>
    </row>
    <row r="504" spans="1:14" hidden="1">
      <c r="A504" s="80" t="s">
        <v>2592</v>
      </c>
      <c r="B504" s="186" t="s">
        <v>1629</v>
      </c>
      <c r="C504" s="187" t="s">
        <v>205</v>
      </c>
      <c r="D504" s="189" t="s">
        <v>1630</v>
      </c>
      <c r="E504" s="187" t="s">
        <v>482</v>
      </c>
      <c r="F504" s="187" t="s">
        <v>205</v>
      </c>
      <c r="G504" s="189" t="s">
        <v>776</v>
      </c>
      <c r="H504" s="188" t="str">
        <f>IF(OR(AND('C5'!Y34="",'C5'!Z34=""),AND('C5'!Y64="",'C5'!Z64=""),AND('C5'!Z34="X",'C5'!Z64="X"),OR('C5'!Z34="M",'C5'!Z64="M")),"",SUM('C5'!Y34,'C5'!Y64))</f>
        <v/>
      </c>
      <c r="I504" s="188" t="str">
        <f>IF(AND(AND('C5'!Z34="X",'C5'!Z64="X"),SUM('C5'!Y34,'C5'!Y64)=0,ISNUMBER('C5'!Y94)),"",IF(OR('C5'!Z34="M",'C5'!Z64="M"),"M",IF(AND('C5'!Z34='C5'!Z64,OR('C5'!Z34="X",'C5'!Z34="W",'C5'!Z34="Z")),UPPER('C5'!Z34),"")))</f>
        <v/>
      </c>
      <c r="J504" s="81" t="s">
        <v>482</v>
      </c>
      <c r="K504" s="188" t="str">
        <f>IF(AND(ISBLANK('C5'!Y94),$L$504&lt;&gt;"Z"),"",'C5'!Y94)</f>
        <v/>
      </c>
      <c r="L504" s="188" t="str">
        <f>IF(ISBLANK('C5'!Z94),"",'C5'!Z94)</f>
        <v/>
      </c>
      <c r="M504" s="78" t="str">
        <f t="shared" si="9"/>
        <v>OK</v>
      </c>
      <c r="N504" s="79"/>
    </row>
    <row r="505" spans="1:14" hidden="1">
      <c r="A505" s="80" t="s">
        <v>2592</v>
      </c>
      <c r="B505" s="186" t="s">
        <v>1631</v>
      </c>
      <c r="C505" s="187" t="s">
        <v>205</v>
      </c>
      <c r="D505" s="189" t="s">
        <v>1632</v>
      </c>
      <c r="E505" s="187" t="s">
        <v>482</v>
      </c>
      <c r="F505" s="187" t="s">
        <v>205</v>
      </c>
      <c r="G505" s="189" t="s">
        <v>779</v>
      </c>
      <c r="H505" s="188" t="str">
        <f>IF(OR(AND('C5'!Y35="",'C5'!Z35=""),AND('C5'!Y65="",'C5'!Z65=""),AND('C5'!Z35="X",'C5'!Z65="X"),OR('C5'!Z35="M",'C5'!Z65="M")),"",SUM('C5'!Y35,'C5'!Y65))</f>
        <v/>
      </c>
      <c r="I505" s="188" t="str">
        <f>IF(AND(AND('C5'!Z35="X",'C5'!Z65="X"),SUM('C5'!Y35,'C5'!Y65)=0,ISNUMBER('C5'!Y95)),"",IF(OR('C5'!Z35="M",'C5'!Z65="M"),"M",IF(AND('C5'!Z35='C5'!Z65,OR('C5'!Z35="X",'C5'!Z35="W",'C5'!Z35="Z")),UPPER('C5'!Z35),"")))</f>
        <v/>
      </c>
      <c r="J505" s="81" t="s">
        <v>482</v>
      </c>
      <c r="K505" s="188" t="str">
        <f>IF(AND(ISBLANK('C5'!Y95),$L$505&lt;&gt;"Z"),"",'C5'!Y95)</f>
        <v/>
      </c>
      <c r="L505" s="188" t="str">
        <f>IF(ISBLANK('C5'!Z95),"",'C5'!Z95)</f>
        <v/>
      </c>
      <c r="M505" s="78" t="str">
        <f t="shared" si="9"/>
        <v>OK</v>
      </c>
      <c r="N505" s="79"/>
    </row>
    <row r="506" spans="1:14" hidden="1">
      <c r="A506" s="80" t="s">
        <v>2592</v>
      </c>
      <c r="B506" s="186" t="s">
        <v>1633</v>
      </c>
      <c r="C506" s="187" t="s">
        <v>205</v>
      </c>
      <c r="D506" s="189" t="s">
        <v>1634</v>
      </c>
      <c r="E506" s="187" t="s">
        <v>482</v>
      </c>
      <c r="F506" s="187" t="s">
        <v>205</v>
      </c>
      <c r="G506" s="189" t="s">
        <v>782</v>
      </c>
      <c r="H506" s="188" t="str">
        <f>IF(OR(AND('C5'!Y36="",'C5'!Z36=""),AND('C5'!Y66="",'C5'!Z66=""),AND('C5'!Z36="X",'C5'!Z66="X"),OR('C5'!Z36="M",'C5'!Z66="M")),"",SUM('C5'!Y36,'C5'!Y66))</f>
        <v/>
      </c>
      <c r="I506" s="188" t="str">
        <f>IF(AND(AND('C5'!Z36="X",'C5'!Z66="X"),SUM('C5'!Y36,'C5'!Y66)=0,ISNUMBER('C5'!Y96)),"",IF(OR('C5'!Z36="M",'C5'!Z66="M"),"M",IF(AND('C5'!Z36='C5'!Z66,OR('C5'!Z36="X",'C5'!Z36="W",'C5'!Z36="Z")),UPPER('C5'!Z36),"")))</f>
        <v/>
      </c>
      <c r="J506" s="81" t="s">
        <v>482</v>
      </c>
      <c r="K506" s="188" t="str">
        <f>IF(AND(ISBLANK('C5'!Y96),$L$506&lt;&gt;"Z"),"",'C5'!Y96)</f>
        <v/>
      </c>
      <c r="L506" s="188" t="str">
        <f>IF(ISBLANK('C5'!Z96),"",'C5'!Z96)</f>
        <v/>
      </c>
      <c r="M506" s="78" t="str">
        <f t="shared" si="9"/>
        <v>OK</v>
      </c>
      <c r="N506" s="79"/>
    </row>
    <row r="507" spans="1:14" hidden="1">
      <c r="A507" s="80" t="s">
        <v>2592</v>
      </c>
      <c r="B507" s="186" t="s">
        <v>1635</v>
      </c>
      <c r="C507" s="187" t="s">
        <v>205</v>
      </c>
      <c r="D507" s="189" t="s">
        <v>1636</v>
      </c>
      <c r="E507" s="187" t="s">
        <v>482</v>
      </c>
      <c r="F507" s="187" t="s">
        <v>205</v>
      </c>
      <c r="G507" s="189" t="s">
        <v>785</v>
      </c>
      <c r="H507" s="188" t="str">
        <f>IF(OR(AND('C5'!Y37="",'C5'!Z37=""),AND('C5'!Y67="",'C5'!Z67=""),AND('C5'!Z37="X",'C5'!Z67="X"),OR('C5'!Z37="M",'C5'!Z67="M")),"",SUM('C5'!Y37,'C5'!Y67))</f>
        <v/>
      </c>
      <c r="I507" s="188" t="str">
        <f>IF(AND(AND('C5'!Z37="X",'C5'!Z67="X"),SUM('C5'!Y37,'C5'!Y67)=0,ISNUMBER('C5'!Y97)),"",IF(OR('C5'!Z37="M",'C5'!Z67="M"),"M",IF(AND('C5'!Z37='C5'!Z67,OR('C5'!Z37="X",'C5'!Z37="W",'C5'!Z37="Z")),UPPER('C5'!Z37),"")))</f>
        <v/>
      </c>
      <c r="J507" s="81" t="s">
        <v>482</v>
      </c>
      <c r="K507" s="188" t="str">
        <f>IF(AND(ISBLANK('C5'!Y97),$L$507&lt;&gt;"Z"),"",'C5'!Y97)</f>
        <v/>
      </c>
      <c r="L507" s="188" t="str">
        <f>IF(ISBLANK('C5'!Z97),"",'C5'!Z97)</f>
        <v/>
      </c>
      <c r="M507" s="78" t="str">
        <f t="shared" si="9"/>
        <v>OK</v>
      </c>
      <c r="N507" s="79"/>
    </row>
    <row r="508" spans="1:14" hidden="1">
      <c r="A508" s="80" t="s">
        <v>2592</v>
      </c>
      <c r="B508" s="186" t="s">
        <v>1637</v>
      </c>
      <c r="C508" s="187" t="s">
        <v>205</v>
      </c>
      <c r="D508" s="189" t="s">
        <v>1638</v>
      </c>
      <c r="E508" s="187" t="s">
        <v>482</v>
      </c>
      <c r="F508" s="187" t="s">
        <v>205</v>
      </c>
      <c r="G508" s="189" t="s">
        <v>788</v>
      </c>
      <c r="H508" s="188" t="str">
        <f>IF(OR(AND('C5'!Y38="",'C5'!Z38=""),AND('C5'!Y68="",'C5'!Z68=""),AND('C5'!Z38="X",'C5'!Z68="X"),OR('C5'!Z38="M",'C5'!Z68="M")),"",SUM('C5'!Y38,'C5'!Y68))</f>
        <v/>
      </c>
      <c r="I508" s="188" t="str">
        <f>IF(AND(AND('C5'!Z38="X",'C5'!Z68="X"),SUM('C5'!Y38,'C5'!Y68)=0,ISNUMBER('C5'!Y98)),"",IF(OR('C5'!Z38="M",'C5'!Z68="M"),"M",IF(AND('C5'!Z38='C5'!Z68,OR('C5'!Z38="X",'C5'!Z38="W",'C5'!Z38="Z")),UPPER('C5'!Z38),"")))</f>
        <v/>
      </c>
      <c r="J508" s="81" t="s">
        <v>482</v>
      </c>
      <c r="K508" s="188" t="str">
        <f>IF(AND(ISBLANK('C5'!Y98),$L$508&lt;&gt;"Z"),"",'C5'!Y98)</f>
        <v/>
      </c>
      <c r="L508" s="188" t="str">
        <f>IF(ISBLANK('C5'!Z98),"",'C5'!Z98)</f>
        <v/>
      </c>
      <c r="M508" s="78" t="str">
        <f t="shared" si="9"/>
        <v>OK</v>
      </c>
      <c r="N508" s="79"/>
    </row>
    <row r="509" spans="1:14" hidden="1">
      <c r="A509" s="80" t="s">
        <v>2592</v>
      </c>
      <c r="B509" s="186" t="s">
        <v>1639</v>
      </c>
      <c r="C509" s="187" t="s">
        <v>205</v>
      </c>
      <c r="D509" s="189" t="s">
        <v>1640</v>
      </c>
      <c r="E509" s="187" t="s">
        <v>482</v>
      </c>
      <c r="F509" s="187" t="s">
        <v>205</v>
      </c>
      <c r="G509" s="189" t="s">
        <v>791</v>
      </c>
      <c r="H509" s="188" t="str">
        <f>IF(OR(AND('C5'!Y39="",'C5'!Z39=""),AND('C5'!Y69="",'C5'!Z69=""),AND('C5'!Z39="X",'C5'!Z69="X"),OR('C5'!Z39="M",'C5'!Z69="M")),"",SUM('C5'!Y39,'C5'!Y69))</f>
        <v/>
      </c>
      <c r="I509" s="188" t="str">
        <f>IF(AND(AND('C5'!Z39="X",'C5'!Z69="X"),SUM('C5'!Y39,'C5'!Y69)=0,ISNUMBER('C5'!Y99)),"",IF(OR('C5'!Z39="M",'C5'!Z69="M"),"M",IF(AND('C5'!Z39='C5'!Z69,OR('C5'!Z39="X",'C5'!Z39="W",'C5'!Z39="Z")),UPPER('C5'!Z39),"")))</f>
        <v/>
      </c>
      <c r="J509" s="81" t="s">
        <v>482</v>
      </c>
      <c r="K509" s="188" t="str">
        <f>IF(AND(ISBLANK('C5'!Y99),$L$509&lt;&gt;"Z"),"",'C5'!Y99)</f>
        <v/>
      </c>
      <c r="L509" s="188" t="str">
        <f>IF(ISBLANK('C5'!Z99),"",'C5'!Z99)</f>
        <v/>
      </c>
      <c r="M509" s="78" t="str">
        <f t="shared" si="9"/>
        <v>OK</v>
      </c>
      <c r="N509" s="79"/>
    </row>
    <row r="510" spans="1:14" hidden="1">
      <c r="A510" s="80" t="s">
        <v>2592</v>
      </c>
      <c r="B510" s="186" t="s">
        <v>1641</v>
      </c>
      <c r="C510" s="187" t="s">
        <v>205</v>
      </c>
      <c r="D510" s="189" t="s">
        <v>1642</v>
      </c>
      <c r="E510" s="187" t="s">
        <v>482</v>
      </c>
      <c r="F510" s="187" t="s">
        <v>205</v>
      </c>
      <c r="G510" s="189" t="s">
        <v>794</v>
      </c>
      <c r="H510" s="188" t="str">
        <f>IF(OR(AND('C5'!Y40="",'C5'!Z40=""),AND('C5'!Y70="",'C5'!Z70=""),AND('C5'!Z40="X",'C5'!Z70="X"),OR('C5'!Z40="M",'C5'!Z70="M")),"",SUM('C5'!Y40,'C5'!Y70))</f>
        <v/>
      </c>
      <c r="I510" s="188" t="str">
        <f>IF(AND(AND('C5'!Z40="X",'C5'!Z70="X"),SUM('C5'!Y40,'C5'!Y70)=0,ISNUMBER('C5'!Y100)),"",IF(OR('C5'!Z40="M",'C5'!Z70="M"),"M",IF(AND('C5'!Z40='C5'!Z70,OR('C5'!Z40="X",'C5'!Z40="W",'C5'!Z40="Z")),UPPER('C5'!Z40),"")))</f>
        <v/>
      </c>
      <c r="J510" s="81" t="s">
        <v>482</v>
      </c>
      <c r="K510" s="188" t="str">
        <f>IF(AND(ISBLANK('C5'!Y100),$L$510&lt;&gt;"Z"),"",'C5'!Y100)</f>
        <v/>
      </c>
      <c r="L510" s="188" t="str">
        <f>IF(ISBLANK('C5'!Z100),"",'C5'!Z100)</f>
        <v/>
      </c>
      <c r="M510" s="78" t="str">
        <f t="shared" si="9"/>
        <v>OK</v>
      </c>
      <c r="N510" s="79"/>
    </row>
    <row r="511" spans="1:14" hidden="1">
      <c r="A511" s="80" t="s">
        <v>2592</v>
      </c>
      <c r="B511" s="186" t="s">
        <v>1643</v>
      </c>
      <c r="C511" s="187" t="s">
        <v>205</v>
      </c>
      <c r="D511" s="189" t="s">
        <v>1644</v>
      </c>
      <c r="E511" s="187" t="s">
        <v>482</v>
      </c>
      <c r="F511" s="187" t="s">
        <v>205</v>
      </c>
      <c r="G511" s="189" t="s">
        <v>797</v>
      </c>
      <c r="H511" s="188" t="str">
        <f>IF(OR(AND('C5'!Y41="",'C5'!Z41=""),AND('C5'!Y71="",'C5'!Z71=""),AND('C5'!Z41="X",'C5'!Z71="X"),OR('C5'!Z41="M",'C5'!Z71="M")),"",SUM('C5'!Y41,'C5'!Y71))</f>
        <v/>
      </c>
      <c r="I511" s="188" t="str">
        <f>IF(AND(AND('C5'!Z41="X",'C5'!Z71="X"),SUM('C5'!Y41,'C5'!Y71)=0,ISNUMBER('C5'!Y101)),"",IF(OR('C5'!Z41="M",'C5'!Z71="M"),"M",IF(AND('C5'!Z41='C5'!Z71,OR('C5'!Z41="X",'C5'!Z41="W",'C5'!Z41="Z")),UPPER('C5'!Z41),"")))</f>
        <v/>
      </c>
      <c r="J511" s="81" t="s">
        <v>482</v>
      </c>
      <c r="K511" s="188" t="str">
        <f>IF(AND(ISBLANK('C5'!Y101),$L$511&lt;&gt;"Z"),"",'C5'!Y101)</f>
        <v/>
      </c>
      <c r="L511" s="188" t="str">
        <f>IF(ISBLANK('C5'!Z101),"",'C5'!Z101)</f>
        <v/>
      </c>
      <c r="M511" s="78" t="str">
        <f t="shared" si="9"/>
        <v>OK</v>
      </c>
      <c r="N511" s="79"/>
    </row>
    <row r="512" spans="1:14" hidden="1">
      <c r="A512" s="80" t="s">
        <v>2592</v>
      </c>
      <c r="B512" s="186" t="s">
        <v>1645</v>
      </c>
      <c r="C512" s="187" t="s">
        <v>205</v>
      </c>
      <c r="D512" s="189" t="s">
        <v>1646</v>
      </c>
      <c r="E512" s="187" t="s">
        <v>482</v>
      </c>
      <c r="F512" s="187" t="s">
        <v>205</v>
      </c>
      <c r="G512" s="189" t="s">
        <v>800</v>
      </c>
      <c r="H512" s="188" t="str">
        <f>IF(OR(AND('C5'!Y42="",'C5'!Z42=""),AND('C5'!Y72="",'C5'!Z72=""),AND('C5'!Z42="X",'C5'!Z72="X"),OR('C5'!Z42="M",'C5'!Z72="M")),"",SUM('C5'!Y42,'C5'!Y72))</f>
        <v/>
      </c>
      <c r="I512" s="188" t="str">
        <f>IF(AND(AND('C5'!Z42="X",'C5'!Z72="X"),SUM('C5'!Y42,'C5'!Y72)=0,ISNUMBER('C5'!Y102)),"",IF(OR('C5'!Z42="M",'C5'!Z72="M"),"M",IF(AND('C5'!Z42='C5'!Z72,OR('C5'!Z42="X",'C5'!Z42="W",'C5'!Z42="Z")),UPPER('C5'!Z42),"")))</f>
        <v/>
      </c>
      <c r="J512" s="81" t="s">
        <v>482</v>
      </c>
      <c r="K512" s="188" t="str">
        <f>IF(AND(ISBLANK('C5'!Y102),$L$512&lt;&gt;"Z"),"",'C5'!Y102)</f>
        <v/>
      </c>
      <c r="L512" s="188" t="str">
        <f>IF(ISBLANK('C5'!Z102),"",'C5'!Z102)</f>
        <v/>
      </c>
      <c r="M512" s="78" t="str">
        <f t="shared" si="9"/>
        <v>OK</v>
      </c>
      <c r="N512" s="79"/>
    </row>
    <row r="513" spans="1:14" hidden="1">
      <c r="A513" s="80" t="s">
        <v>2592</v>
      </c>
      <c r="B513" s="186" t="s">
        <v>2692</v>
      </c>
      <c r="C513" s="187" t="s">
        <v>205</v>
      </c>
      <c r="D513" s="189" t="s">
        <v>2693</v>
      </c>
      <c r="E513" s="187" t="s">
        <v>482</v>
      </c>
      <c r="F513" s="187" t="s">
        <v>205</v>
      </c>
      <c r="G513" s="189" t="s">
        <v>940</v>
      </c>
      <c r="H513" s="188" t="str">
        <f>IF(OR(SUMPRODUCT(--('C5'!AB14:'C5'!AB41=""),--('C5'!AC14:'C5'!AC41=""))&gt;0,COUNTIF('C5'!AC14:'C5'!AC41,"M")&gt;0,COUNTIF('C5'!AC14:'C5'!AC41,"X")=28),"",SUM('C5'!AB14:'C5'!AB41))</f>
        <v/>
      </c>
      <c r="I513" s="188" t="str">
        <f>IF(AND(COUNTIF('C5'!AC14:'C5'!AC41,"X")=28,SUM('C5'!AB14:'C5'!AB41)=0,ISNUMBER('C5'!AB42)),"",IF(COUNTIF('C5'!AC14:'C5'!AC41,"M")&gt;0,"M",IF(AND(COUNTIF('C5'!AC14:'C5'!AC41,'C5'!AC14)=28,OR('C5'!AC14="X",'C5'!AC14="W",'C5'!AC14="Z")),UPPER('C5'!AC14),"")))</f>
        <v/>
      </c>
      <c r="J513" s="81" t="s">
        <v>482</v>
      </c>
      <c r="K513" s="188" t="str">
        <f>IF(AND(ISBLANK('C5'!AB42),$L$513&lt;&gt;"Z"),"",'C5'!AB42)</f>
        <v/>
      </c>
      <c r="L513" s="188" t="str">
        <f>IF(ISBLANK('C5'!AC42),"",'C5'!AC42)</f>
        <v/>
      </c>
      <c r="M513" s="78" t="str">
        <f t="shared" si="9"/>
        <v>OK</v>
      </c>
      <c r="N513" s="79"/>
    </row>
    <row r="514" spans="1:14" hidden="1">
      <c r="A514" s="80" t="s">
        <v>2592</v>
      </c>
      <c r="B514" s="186" t="s">
        <v>2694</v>
      </c>
      <c r="C514" s="187" t="s">
        <v>205</v>
      </c>
      <c r="D514" s="189" t="s">
        <v>2695</v>
      </c>
      <c r="E514" s="187" t="s">
        <v>482</v>
      </c>
      <c r="F514" s="187" t="s">
        <v>205</v>
      </c>
      <c r="G514" s="189" t="s">
        <v>2661</v>
      </c>
      <c r="H514" s="188" t="str">
        <f>IF(OR(SUMPRODUCT(--('C5'!AB44:'C5'!AB71=""),--('C5'!AC44:'C5'!AC71=""))&gt;0,COUNTIF('C5'!AC44:'C5'!AC71,"M")&gt;0,COUNTIF('C5'!AC44:'C5'!AC71,"X")=28),"",SUM('C5'!AB44:'C5'!AB71))</f>
        <v/>
      </c>
      <c r="I514" s="188" t="str">
        <f>IF(AND(COUNTIF('C5'!AC44:'C5'!AC71,"X")=28,SUM('C5'!AB44:'C5'!AB71)=0,ISNUMBER('C5'!AB72)),"",IF(COUNTIF('C5'!AC44:'C5'!AC71,"M")&gt;0,"M",IF(AND(COUNTIF('C5'!AC44:'C5'!AC71,'C5'!AC44)=28,OR('C5'!AC44="X",'C5'!AC44="W",'C5'!AC44="Z")),UPPER('C5'!AC44),"")))</f>
        <v/>
      </c>
      <c r="J514" s="81" t="s">
        <v>482</v>
      </c>
      <c r="K514" s="188" t="str">
        <f>IF(AND(ISBLANK('C5'!AB72),$L$514&lt;&gt;"Z"),"",'C5'!AB72)</f>
        <v/>
      </c>
      <c r="L514" s="188" t="str">
        <f>IF(ISBLANK('C5'!AC72),"",'C5'!AC72)</f>
        <v/>
      </c>
      <c r="M514" s="78" t="str">
        <f t="shared" si="9"/>
        <v>OK</v>
      </c>
      <c r="N514" s="79"/>
    </row>
    <row r="515" spans="1:14" hidden="1">
      <c r="A515" s="80" t="s">
        <v>2592</v>
      </c>
      <c r="B515" s="186" t="s">
        <v>2696</v>
      </c>
      <c r="C515" s="187" t="s">
        <v>205</v>
      </c>
      <c r="D515" s="189" t="s">
        <v>2697</v>
      </c>
      <c r="E515" s="187" t="s">
        <v>482</v>
      </c>
      <c r="F515" s="187" t="s">
        <v>205</v>
      </c>
      <c r="G515" s="189" t="s">
        <v>2698</v>
      </c>
      <c r="H515" s="188" t="str">
        <f>IF(OR(AND('C5'!AB14="",'C5'!AC14=""),AND('C5'!AB44="",'C5'!AC44=""),AND('C5'!AC14="X",'C5'!AC44="X"),OR('C5'!AC14="M",'C5'!AC44="M")),"",SUM('C5'!AB14,'C5'!AB44))</f>
        <v/>
      </c>
      <c r="I515" s="188" t="str">
        <f>IF(AND(AND('C5'!AC14="X",'C5'!AC44="X"),SUM('C5'!AB14,'C5'!AB44)=0,ISNUMBER('C5'!AB74)),"",IF(OR('C5'!AC14="M",'C5'!AC44="M"),"M",IF(AND('C5'!AC14='C5'!AC44,OR('C5'!AC14="X",'C5'!AC14="W",'C5'!AC14="Z")),UPPER('C5'!AC14),"")))</f>
        <v/>
      </c>
      <c r="J515" s="81" t="s">
        <v>482</v>
      </c>
      <c r="K515" s="188" t="str">
        <f>IF(AND(ISBLANK('C5'!AB74),$L$515&lt;&gt;"Z"),"",'C5'!AB74)</f>
        <v/>
      </c>
      <c r="L515" s="188" t="str">
        <f>IF(ISBLANK('C5'!AC74),"",'C5'!AC74)</f>
        <v/>
      </c>
      <c r="M515" s="78" t="str">
        <f t="shared" si="9"/>
        <v>OK</v>
      </c>
      <c r="N515" s="79"/>
    </row>
    <row r="516" spans="1:14" hidden="1">
      <c r="A516" s="80" t="s">
        <v>2592</v>
      </c>
      <c r="B516" s="186" t="s">
        <v>2699</v>
      </c>
      <c r="C516" s="187" t="s">
        <v>205</v>
      </c>
      <c r="D516" s="189" t="s">
        <v>2700</v>
      </c>
      <c r="E516" s="187" t="s">
        <v>482</v>
      </c>
      <c r="F516" s="187" t="s">
        <v>205</v>
      </c>
      <c r="G516" s="189" t="s">
        <v>2701</v>
      </c>
      <c r="H516" s="188" t="str">
        <f>IF(OR(AND('C5'!AB15="",'C5'!AC15=""),AND('C5'!AB45="",'C5'!AC45=""),AND('C5'!AC15="X",'C5'!AC45="X"),OR('C5'!AC15="M",'C5'!AC45="M")),"",SUM('C5'!AB15,'C5'!AB45))</f>
        <v/>
      </c>
      <c r="I516" s="188" t="str">
        <f>IF(AND(AND('C5'!AC15="X",'C5'!AC45="X"),SUM('C5'!AB15,'C5'!AB45)=0,ISNUMBER('C5'!AB75)),"",IF(OR('C5'!AC15="M",'C5'!AC45="M"),"M",IF(AND('C5'!AC15='C5'!AC45,OR('C5'!AC15="X",'C5'!AC15="W",'C5'!AC15="Z")),UPPER('C5'!AC15),"")))</f>
        <v/>
      </c>
      <c r="J516" s="81" t="s">
        <v>482</v>
      </c>
      <c r="K516" s="188" t="str">
        <f>IF(AND(ISBLANK('C5'!AB75),$L$516&lt;&gt;"Z"),"",'C5'!AB75)</f>
        <v/>
      </c>
      <c r="L516" s="188" t="str">
        <f>IF(ISBLANK('C5'!AC75),"",'C5'!AC75)</f>
        <v/>
      </c>
      <c r="M516" s="78" t="str">
        <f t="shared" si="9"/>
        <v>OK</v>
      </c>
      <c r="N516" s="79"/>
    </row>
    <row r="517" spans="1:14" hidden="1">
      <c r="A517" s="80" t="s">
        <v>2592</v>
      </c>
      <c r="B517" s="186" t="s">
        <v>2702</v>
      </c>
      <c r="C517" s="187" t="s">
        <v>205</v>
      </c>
      <c r="D517" s="189" t="s">
        <v>2703</v>
      </c>
      <c r="E517" s="187" t="s">
        <v>482</v>
      </c>
      <c r="F517" s="187" t="s">
        <v>205</v>
      </c>
      <c r="G517" s="189" t="s">
        <v>2704</v>
      </c>
      <c r="H517" s="188" t="str">
        <f>IF(OR(AND('C5'!AB16="",'C5'!AC16=""),AND('C5'!AB46="",'C5'!AC46=""),AND('C5'!AC16="X",'C5'!AC46="X"),OR('C5'!AC16="M",'C5'!AC46="M")),"",SUM('C5'!AB16,'C5'!AB46))</f>
        <v/>
      </c>
      <c r="I517" s="188" t="str">
        <f>IF(AND(AND('C5'!AC16="X",'C5'!AC46="X"),SUM('C5'!AB16,'C5'!AB46)=0,ISNUMBER('C5'!AB76)),"",IF(OR('C5'!AC16="M",'C5'!AC46="M"),"M",IF(AND('C5'!AC16='C5'!AC46,OR('C5'!AC16="X",'C5'!AC16="W",'C5'!AC16="Z")),UPPER('C5'!AC16),"")))</f>
        <v/>
      </c>
      <c r="J517" s="81" t="s">
        <v>482</v>
      </c>
      <c r="K517" s="188" t="str">
        <f>IF(AND(ISBLANK('C5'!AB76),$L$517&lt;&gt;"Z"),"",'C5'!AB76)</f>
        <v/>
      </c>
      <c r="L517" s="188" t="str">
        <f>IF(ISBLANK('C5'!AC76),"",'C5'!AC76)</f>
        <v/>
      </c>
      <c r="M517" s="78" t="str">
        <f t="shared" si="9"/>
        <v>OK</v>
      </c>
      <c r="N517" s="79"/>
    </row>
    <row r="518" spans="1:14" hidden="1">
      <c r="A518" s="80" t="s">
        <v>2592</v>
      </c>
      <c r="B518" s="186" t="s">
        <v>2705</v>
      </c>
      <c r="C518" s="187" t="s">
        <v>205</v>
      </c>
      <c r="D518" s="189" t="s">
        <v>2706</v>
      </c>
      <c r="E518" s="187" t="s">
        <v>482</v>
      </c>
      <c r="F518" s="187" t="s">
        <v>205</v>
      </c>
      <c r="G518" s="189" t="s">
        <v>2707</v>
      </c>
      <c r="H518" s="188" t="str">
        <f>IF(OR(AND('C5'!AB17="",'C5'!AC17=""),AND('C5'!AB47="",'C5'!AC47=""),AND('C5'!AC17="X",'C5'!AC47="X"),OR('C5'!AC17="M",'C5'!AC47="M")),"",SUM('C5'!AB17,'C5'!AB47))</f>
        <v/>
      </c>
      <c r="I518" s="188" t="str">
        <f>IF(AND(AND('C5'!AC17="X",'C5'!AC47="X"),SUM('C5'!AB17,'C5'!AB47)=0,ISNUMBER('C5'!AB77)),"",IF(OR('C5'!AC17="M",'C5'!AC47="M"),"M",IF(AND('C5'!AC17='C5'!AC47,OR('C5'!AC17="X",'C5'!AC17="W",'C5'!AC17="Z")),UPPER('C5'!AC17),"")))</f>
        <v/>
      </c>
      <c r="J518" s="81" t="s">
        <v>482</v>
      </c>
      <c r="K518" s="188" t="str">
        <f>IF(AND(ISBLANK('C5'!AB77),$L$518&lt;&gt;"Z"),"",'C5'!AB77)</f>
        <v/>
      </c>
      <c r="L518" s="188" t="str">
        <f>IF(ISBLANK('C5'!AC77),"",'C5'!AC77)</f>
        <v/>
      </c>
      <c r="M518" s="78" t="str">
        <f t="shared" si="9"/>
        <v>OK</v>
      </c>
      <c r="N518" s="79"/>
    </row>
    <row r="519" spans="1:14" hidden="1">
      <c r="A519" s="80" t="s">
        <v>2592</v>
      </c>
      <c r="B519" s="186" t="s">
        <v>2708</v>
      </c>
      <c r="C519" s="187" t="s">
        <v>205</v>
      </c>
      <c r="D519" s="189" t="s">
        <v>2709</v>
      </c>
      <c r="E519" s="187" t="s">
        <v>482</v>
      </c>
      <c r="F519" s="187" t="s">
        <v>205</v>
      </c>
      <c r="G519" s="189" t="s">
        <v>2710</v>
      </c>
      <c r="H519" s="188" t="str">
        <f>IF(OR(AND('C5'!AB18="",'C5'!AC18=""),AND('C5'!AB48="",'C5'!AC48=""),AND('C5'!AC18="X",'C5'!AC48="X"),OR('C5'!AC18="M",'C5'!AC48="M")),"",SUM('C5'!AB18,'C5'!AB48))</f>
        <v/>
      </c>
      <c r="I519" s="188" t="str">
        <f>IF(AND(AND('C5'!AC18="X",'C5'!AC48="X"),SUM('C5'!AB18,'C5'!AB48)=0,ISNUMBER('C5'!AB78)),"",IF(OR('C5'!AC18="M",'C5'!AC48="M"),"M",IF(AND('C5'!AC18='C5'!AC48,OR('C5'!AC18="X",'C5'!AC18="W",'C5'!AC18="Z")),UPPER('C5'!AC18),"")))</f>
        <v/>
      </c>
      <c r="J519" s="81" t="s">
        <v>482</v>
      </c>
      <c r="K519" s="188" t="str">
        <f>IF(AND(ISBLANK('C5'!AB78),$L$519&lt;&gt;"Z"),"",'C5'!AB78)</f>
        <v/>
      </c>
      <c r="L519" s="188" t="str">
        <f>IF(ISBLANK('C5'!AC78),"",'C5'!AC78)</f>
        <v/>
      </c>
      <c r="M519" s="78" t="str">
        <f t="shared" si="9"/>
        <v>OK</v>
      </c>
      <c r="N519" s="79"/>
    </row>
    <row r="520" spans="1:14" hidden="1">
      <c r="A520" s="80" t="s">
        <v>2592</v>
      </c>
      <c r="B520" s="186" t="s">
        <v>2711</v>
      </c>
      <c r="C520" s="187" t="s">
        <v>205</v>
      </c>
      <c r="D520" s="189" t="s">
        <v>2712</v>
      </c>
      <c r="E520" s="187" t="s">
        <v>482</v>
      </c>
      <c r="F520" s="187" t="s">
        <v>205</v>
      </c>
      <c r="G520" s="189" t="s">
        <v>2713</v>
      </c>
      <c r="H520" s="188" t="str">
        <f>IF(OR(AND('C5'!AB19="",'C5'!AC19=""),AND('C5'!AB49="",'C5'!AC49=""),AND('C5'!AC19="X",'C5'!AC49="X"),OR('C5'!AC19="M",'C5'!AC49="M")),"",SUM('C5'!AB19,'C5'!AB49))</f>
        <v/>
      </c>
      <c r="I520" s="188" t="str">
        <f>IF(AND(AND('C5'!AC19="X",'C5'!AC49="X"),SUM('C5'!AB19,'C5'!AB49)=0,ISNUMBER('C5'!AB79)),"",IF(OR('C5'!AC19="M",'C5'!AC49="M"),"M",IF(AND('C5'!AC19='C5'!AC49,OR('C5'!AC19="X",'C5'!AC19="W",'C5'!AC19="Z")),UPPER('C5'!AC19),"")))</f>
        <v/>
      </c>
      <c r="J520" s="81" t="s">
        <v>482</v>
      </c>
      <c r="K520" s="188" t="str">
        <f>IF(AND(ISBLANK('C5'!AB79),$L$520&lt;&gt;"Z"),"",'C5'!AB79)</f>
        <v/>
      </c>
      <c r="L520" s="188" t="str">
        <f>IF(ISBLANK('C5'!AC79),"",'C5'!AC79)</f>
        <v/>
      </c>
      <c r="M520" s="78" t="str">
        <f t="shared" si="9"/>
        <v>OK</v>
      </c>
      <c r="N520" s="79"/>
    </row>
    <row r="521" spans="1:14" hidden="1">
      <c r="A521" s="80" t="s">
        <v>2592</v>
      </c>
      <c r="B521" s="186" t="s">
        <v>2714</v>
      </c>
      <c r="C521" s="187" t="s">
        <v>205</v>
      </c>
      <c r="D521" s="189" t="s">
        <v>2715</v>
      </c>
      <c r="E521" s="187" t="s">
        <v>482</v>
      </c>
      <c r="F521" s="187" t="s">
        <v>205</v>
      </c>
      <c r="G521" s="189" t="s">
        <v>2716</v>
      </c>
      <c r="H521" s="188" t="str">
        <f>IF(OR(AND('C5'!AB20="",'C5'!AC20=""),AND('C5'!AB50="",'C5'!AC50=""),AND('C5'!AC20="X",'C5'!AC50="X"),OR('C5'!AC20="M",'C5'!AC50="M")),"",SUM('C5'!AB20,'C5'!AB50))</f>
        <v/>
      </c>
      <c r="I521" s="188" t="str">
        <f>IF(AND(AND('C5'!AC20="X",'C5'!AC50="X"),SUM('C5'!AB20,'C5'!AB50)=0,ISNUMBER('C5'!AB80)),"",IF(OR('C5'!AC20="M",'C5'!AC50="M"),"M",IF(AND('C5'!AC20='C5'!AC50,OR('C5'!AC20="X",'C5'!AC20="W",'C5'!AC20="Z")),UPPER('C5'!AC20),"")))</f>
        <v/>
      </c>
      <c r="J521" s="81" t="s">
        <v>482</v>
      </c>
      <c r="K521" s="188" t="str">
        <f>IF(AND(ISBLANK('C5'!AB80),$L$521&lt;&gt;"Z"),"",'C5'!AB80)</f>
        <v/>
      </c>
      <c r="L521" s="188" t="str">
        <f>IF(ISBLANK('C5'!AC80),"",'C5'!AC80)</f>
        <v/>
      </c>
      <c r="M521" s="78" t="str">
        <f t="shared" si="9"/>
        <v>OK</v>
      </c>
      <c r="N521" s="79"/>
    </row>
    <row r="522" spans="1:14" hidden="1">
      <c r="A522" s="80" t="s">
        <v>2592</v>
      </c>
      <c r="B522" s="186" t="s">
        <v>2717</v>
      </c>
      <c r="C522" s="187" t="s">
        <v>205</v>
      </c>
      <c r="D522" s="189" t="s">
        <v>2718</v>
      </c>
      <c r="E522" s="187" t="s">
        <v>482</v>
      </c>
      <c r="F522" s="187" t="s">
        <v>205</v>
      </c>
      <c r="G522" s="189" t="s">
        <v>2719</v>
      </c>
      <c r="H522" s="188" t="str">
        <f>IF(OR(AND('C5'!AB21="",'C5'!AC21=""),AND('C5'!AB51="",'C5'!AC51=""),AND('C5'!AC21="X",'C5'!AC51="X"),OR('C5'!AC21="M",'C5'!AC51="M")),"",SUM('C5'!AB21,'C5'!AB51))</f>
        <v/>
      </c>
      <c r="I522" s="188" t="str">
        <f>IF(AND(AND('C5'!AC21="X",'C5'!AC51="X"),SUM('C5'!AB21,'C5'!AB51)=0,ISNUMBER('C5'!AB81)),"",IF(OR('C5'!AC21="M",'C5'!AC51="M"),"M",IF(AND('C5'!AC21='C5'!AC51,OR('C5'!AC21="X",'C5'!AC21="W",'C5'!AC21="Z")),UPPER('C5'!AC21),"")))</f>
        <v/>
      </c>
      <c r="J522" s="81" t="s">
        <v>482</v>
      </c>
      <c r="K522" s="188" t="str">
        <f>IF(AND(ISBLANK('C5'!AB81),$L$522&lt;&gt;"Z"),"",'C5'!AB81)</f>
        <v/>
      </c>
      <c r="L522" s="188" t="str">
        <f>IF(ISBLANK('C5'!AC81),"",'C5'!AC81)</f>
        <v/>
      </c>
      <c r="M522" s="78" t="str">
        <f t="shared" si="9"/>
        <v>OK</v>
      </c>
      <c r="N522" s="79"/>
    </row>
    <row r="523" spans="1:14" hidden="1">
      <c r="A523" s="80" t="s">
        <v>2592</v>
      </c>
      <c r="B523" s="186" t="s">
        <v>2720</v>
      </c>
      <c r="C523" s="187" t="s">
        <v>205</v>
      </c>
      <c r="D523" s="189" t="s">
        <v>2721</v>
      </c>
      <c r="E523" s="187" t="s">
        <v>482</v>
      </c>
      <c r="F523" s="187" t="s">
        <v>205</v>
      </c>
      <c r="G523" s="189" t="s">
        <v>2722</v>
      </c>
      <c r="H523" s="188" t="str">
        <f>IF(OR(AND('C5'!AB22="",'C5'!AC22=""),AND('C5'!AB52="",'C5'!AC52=""),AND('C5'!AC22="X",'C5'!AC52="X"),OR('C5'!AC22="M",'C5'!AC52="M")),"",SUM('C5'!AB22,'C5'!AB52))</f>
        <v/>
      </c>
      <c r="I523" s="188" t="str">
        <f>IF(AND(AND('C5'!AC22="X",'C5'!AC52="X"),SUM('C5'!AB22,'C5'!AB52)=0,ISNUMBER('C5'!AB82)),"",IF(OR('C5'!AC22="M",'C5'!AC52="M"),"M",IF(AND('C5'!AC22='C5'!AC52,OR('C5'!AC22="X",'C5'!AC22="W",'C5'!AC22="Z")),UPPER('C5'!AC22),"")))</f>
        <v/>
      </c>
      <c r="J523" s="81" t="s">
        <v>482</v>
      </c>
      <c r="K523" s="188" t="str">
        <f>IF(AND(ISBLANK('C5'!AB82),$L$523&lt;&gt;"Z"),"",'C5'!AB82)</f>
        <v/>
      </c>
      <c r="L523" s="188" t="str">
        <f>IF(ISBLANK('C5'!AC82),"",'C5'!AC82)</f>
        <v/>
      </c>
      <c r="M523" s="78" t="str">
        <f t="shared" si="9"/>
        <v>OK</v>
      </c>
      <c r="N523" s="79"/>
    </row>
    <row r="524" spans="1:14" hidden="1">
      <c r="A524" s="80" t="s">
        <v>2592</v>
      </c>
      <c r="B524" s="186" t="s">
        <v>2723</v>
      </c>
      <c r="C524" s="187" t="s">
        <v>205</v>
      </c>
      <c r="D524" s="189" t="s">
        <v>2724</v>
      </c>
      <c r="E524" s="187" t="s">
        <v>482</v>
      </c>
      <c r="F524" s="187" t="s">
        <v>205</v>
      </c>
      <c r="G524" s="189" t="s">
        <v>2725</v>
      </c>
      <c r="H524" s="188" t="str">
        <f>IF(OR(AND('C5'!AB23="",'C5'!AC23=""),AND('C5'!AB53="",'C5'!AC53=""),AND('C5'!AC23="X",'C5'!AC53="X"),OR('C5'!AC23="M",'C5'!AC53="M")),"",SUM('C5'!AB23,'C5'!AB53))</f>
        <v/>
      </c>
      <c r="I524" s="188" t="str">
        <f>IF(AND(AND('C5'!AC23="X",'C5'!AC53="X"),SUM('C5'!AB23,'C5'!AB53)=0,ISNUMBER('C5'!AB83)),"",IF(OR('C5'!AC23="M",'C5'!AC53="M"),"M",IF(AND('C5'!AC23='C5'!AC53,OR('C5'!AC23="X",'C5'!AC23="W",'C5'!AC23="Z")),UPPER('C5'!AC23),"")))</f>
        <v/>
      </c>
      <c r="J524" s="81" t="s">
        <v>482</v>
      </c>
      <c r="K524" s="188" t="str">
        <f>IF(AND(ISBLANK('C5'!AB83),$L$524&lt;&gt;"Z"),"",'C5'!AB83)</f>
        <v/>
      </c>
      <c r="L524" s="188" t="str">
        <f>IF(ISBLANK('C5'!AC83),"",'C5'!AC83)</f>
        <v/>
      </c>
      <c r="M524" s="78" t="str">
        <f t="shared" si="9"/>
        <v>OK</v>
      </c>
      <c r="N524" s="79"/>
    </row>
    <row r="525" spans="1:14" hidden="1">
      <c r="A525" s="80" t="s">
        <v>2592</v>
      </c>
      <c r="B525" s="186" t="s">
        <v>2726</v>
      </c>
      <c r="C525" s="187" t="s">
        <v>205</v>
      </c>
      <c r="D525" s="189" t="s">
        <v>2727</v>
      </c>
      <c r="E525" s="187" t="s">
        <v>482</v>
      </c>
      <c r="F525" s="187" t="s">
        <v>205</v>
      </c>
      <c r="G525" s="189" t="s">
        <v>2728</v>
      </c>
      <c r="H525" s="188" t="str">
        <f>IF(OR(AND('C5'!AB24="",'C5'!AC24=""),AND('C5'!AB54="",'C5'!AC54=""),AND('C5'!AC24="X",'C5'!AC54="X"),OR('C5'!AC24="M",'C5'!AC54="M")),"",SUM('C5'!AB24,'C5'!AB54))</f>
        <v/>
      </c>
      <c r="I525" s="188" t="str">
        <f>IF(AND(AND('C5'!AC24="X",'C5'!AC54="X"),SUM('C5'!AB24,'C5'!AB54)=0,ISNUMBER('C5'!AB84)),"",IF(OR('C5'!AC24="M",'C5'!AC54="M"),"M",IF(AND('C5'!AC24='C5'!AC54,OR('C5'!AC24="X",'C5'!AC24="W",'C5'!AC24="Z")),UPPER('C5'!AC24),"")))</f>
        <v/>
      </c>
      <c r="J525" s="81" t="s">
        <v>482</v>
      </c>
      <c r="K525" s="188" t="str">
        <f>IF(AND(ISBLANK('C5'!AB84),$L$525&lt;&gt;"Z"),"",'C5'!AB84)</f>
        <v/>
      </c>
      <c r="L525" s="188" t="str">
        <f>IF(ISBLANK('C5'!AC84),"",'C5'!AC84)</f>
        <v/>
      </c>
      <c r="M525" s="78" t="str">
        <f t="shared" si="9"/>
        <v>OK</v>
      </c>
      <c r="N525" s="79"/>
    </row>
    <row r="526" spans="1:14" hidden="1">
      <c r="A526" s="80" t="s">
        <v>2592</v>
      </c>
      <c r="B526" s="186" t="s">
        <v>2729</v>
      </c>
      <c r="C526" s="187" t="s">
        <v>205</v>
      </c>
      <c r="D526" s="189" t="s">
        <v>2730</v>
      </c>
      <c r="E526" s="187" t="s">
        <v>482</v>
      </c>
      <c r="F526" s="187" t="s">
        <v>205</v>
      </c>
      <c r="G526" s="189" t="s">
        <v>2731</v>
      </c>
      <c r="H526" s="188" t="str">
        <f>IF(OR(AND('C5'!AB25="",'C5'!AC25=""),AND('C5'!AB55="",'C5'!AC55=""),AND('C5'!AC25="X",'C5'!AC55="X"),OR('C5'!AC25="M",'C5'!AC55="M")),"",SUM('C5'!AB25,'C5'!AB55))</f>
        <v/>
      </c>
      <c r="I526" s="188" t="str">
        <f>IF(AND(AND('C5'!AC25="X",'C5'!AC55="X"),SUM('C5'!AB25,'C5'!AB55)=0,ISNUMBER('C5'!AB85)),"",IF(OR('C5'!AC25="M",'C5'!AC55="M"),"M",IF(AND('C5'!AC25='C5'!AC55,OR('C5'!AC25="X",'C5'!AC25="W",'C5'!AC25="Z")),UPPER('C5'!AC25),"")))</f>
        <v/>
      </c>
      <c r="J526" s="81" t="s">
        <v>482</v>
      </c>
      <c r="K526" s="188" t="str">
        <f>IF(AND(ISBLANK('C5'!AB85),$L$526&lt;&gt;"Z"),"",'C5'!AB85)</f>
        <v/>
      </c>
      <c r="L526" s="188" t="str">
        <f>IF(ISBLANK('C5'!AC85),"",'C5'!AC85)</f>
        <v/>
      </c>
      <c r="M526" s="78" t="str">
        <f t="shared" si="9"/>
        <v>OK</v>
      </c>
      <c r="N526" s="79"/>
    </row>
    <row r="527" spans="1:14" hidden="1">
      <c r="A527" s="80" t="s">
        <v>2592</v>
      </c>
      <c r="B527" s="186" t="s">
        <v>2732</v>
      </c>
      <c r="C527" s="187" t="s">
        <v>205</v>
      </c>
      <c r="D527" s="189" t="s">
        <v>2733</v>
      </c>
      <c r="E527" s="187" t="s">
        <v>482</v>
      </c>
      <c r="F527" s="187" t="s">
        <v>205</v>
      </c>
      <c r="G527" s="189" t="s">
        <v>2734</v>
      </c>
      <c r="H527" s="188" t="str">
        <f>IF(OR(AND('C5'!AB26="",'C5'!AC26=""),AND('C5'!AB56="",'C5'!AC56=""),AND('C5'!AC26="X",'C5'!AC56="X"),OR('C5'!AC26="M",'C5'!AC56="M")),"",SUM('C5'!AB26,'C5'!AB56))</f>
        <v/>
      </c>
      <c r="I527" s="188" t="str">
        <f>IF(AND(AND('C5'!AC26="X",'C5'!AC56="X"),SUM('C5'!AB26,'C5'!AB56)=0,ISNUMBER('C5'!AB86)),"",IF(OR('C5'!AC26="M",'C5'!AC56="M"),"M",IF(AND('C5'!AC26='C5'!AC56,OR('C5'!AC26="X",'C5'!AC26="W",'C5'!AC26="Z")),UPPER('C5'!AC26),"")))</f>
        <v/>
      </c>
      <c r="J527" s="81" t="s">
        <v>482</v>
      </c>
      <c r="K527" s="188" t="str">
        <f>IF(AND(ISBLANK('C5'!AB86),$L$527&lt;&gt;"Z"),"",'C5'!AB86)</f>
        <v/>
      </c>
      <c r="L527" s="188" t="str">
        <f>IF(ISBLANK('C5'!AC86),"",'C5'!AC86)</f>
        <v/>
      </c>
      <c r="M527" s="78" t="str">
        <f t="shared" si="9"/>
        <v>OK</v>
      </c>
      <c r="N527" s="79"/>
    </row>
    <row r="528" spans="1:14" hidden="1">
      <c r="A528" s="80" t="s">
        <v>2592</v>
      </c>
      <c r="B528" s="186" t="s">
        <v>2735</v>
      </c>
      <c r="C528" s="187" t="s">
        <v>205</v>
      </c>
      <c r="D528" s="189" t="s">
        <v>2736</v>
      </c>
      <c r="E528" s="187" t="s">
        <v>482</v>
      </c>
      <c r="F528" s="187" t="s">
        <v>205</v>
      </c>
      <c r="G528" s="189" t="s">
        <v>2737</v>
      </c>
      <c r="H528" s="188" t="str">
        <f>IF(OR(AND('C5'!AB27="",'C5'!AC27=""),AND('C5'!AB57="",'C5'!AC57=""),AND('C5'!AC27="X",'C5'!AC57="X"),OR('C5'!AC27="M",'C5'!AC57="M")),"",SUM('C5'!AB27,'C5'!AB57))</f>
        <v/>
      </c>
      <c r="I528" s="188" t="str">
        <f>IF(AND(AND('C5'!AC27="X",'C5'!AC57="X"),SUM('C5'!AB27,'C5'!AB57)=0,ISNUMBER('C5'!AB87)),"",IF(OR('C5'!AC27="M",'C5'!AC57="M"),"M",IF(AND('C5'!AC27='C5'!AC57,OR('C5'!AC27="X",'C5'!AC27="W",'C5'!AC27="Z")),UPPER('C5'!AC27),"")))</f>
        <v/>
      </c>
      <c r="J528" s="81" t="s">
        <v>482</v>
      </c>
      <c r="K528" s="188" t="str">
        <f>IF(AND(ISBLANK('C5'!AB87),$L$528&lt;&gt;"Z"),"",'C5'!AB87)</f>
        <v/>
      </c>
      <c r="L528" s="188" t="str">
        <f>IF(ISBLANK('C5'!AC87),"",'C5'!AC87)</f>
        <v/>
      </c>
      <c r="M528" s="78" t="str">
        <f t="shared" si="9"/>
        <v>OK</v>
      </c>
      <c r="N528" s="79"/>
    </row>
    <row r="529" spans="1:14" hidden="1">
      <c r="A529" s="80" t="s">
        <v>2592</v>
      </c>
      <c r="B529" s="186" t="s">
        <v>2738</v>
      </c>
      <c r="C529" s="187" t="s">
        <v>205</v>
      </c>
      <c r="D529" s="189" t="s">
        <v>2739</v>
      </c>
      <c r="E529" s="187" t="s">
        <v>482</v>
      </c>
      <c r="F529" s="187" t="s">
        <v>205</v>
      </c>
      <c r="G529" s="189" t="s">
        <v>2740</v>
      </c>
      <c r="H529" s="188" t="str">
        <f>IF(OR(AND('C5'!AB28="",'C5'!AC28=""),AND('C5'!AB58="",'C5'!AC58=""),AND('C5'!AC28="X",'C5'!AC58="X"),OR('C5'!AC28="M",'C5'!AC58="M")),"",SUM('C5'!AB28,'C5'!AB58))</f>
        <v/>
      </c>
      <c r="I529" s="188" t="str">
        <f>IF(AND(AND('C5'!AC28="X",'C5'!AC58="X"),SUM('C5'!AB28,'C5'!AB58)=0,ISNUMBER('C5'!AB88)),"",IF(OR('C5'!AC28="M",'C5'!AC58="M"),"M",IF(AND('C5'!AC28='C5'!AC58,OR('C5'!AC28="X",'C5'!AC28="W",'C5'!AC28="Z")),UPPER('C5'!AC28),"")))</f>
        <v/>
      </c>
      <c r="J529" s="81" t="s">
        <v>482</v>
      </c>
      <c r="K529" s="188" t="str">
        <f>IF(AND(ISBLANK('C5'!AB88),$L$529&lt;&gt;"Z"),"",'C5'!AB88)</f>
        <v/>
      </c>
      <c r="L529" s="188" t="str">
        <f>IF(ISBLANK('C5'!AC88),"",'C5'!AC88)</f>
        <v/>
      </c>
      <c r="M529" s="78" t="str">
        <f t="shared" si="9"/>
        <v>OK</v>
      </c>
      <c r="N529" s="79"/>
    </row>
    <row r="530" spans="1:14" hidden="1">
      <c r="A530" s="80" t="s">
        <v>2592</v>
      </c>
      <c r="B530" s="186" t="s">
        <v>2741</v>
      </c>
      <c r="C530" s="187" t="s">
        <v>205</v>
      </c>
      <c r="D530" s="189" t="s">
        <v>2742</v>
      </c>
      <c r="E530" s="187" t="s">
        <v>482</v>
      </c>
      <c r="F530" s="187" t="s">
        <v>205</v>
      </c>
      <c r="G530" s="189" t="s">
        <v>2743</v>
      </c>
      <c r="H530" s="188" t="str">
        <f>IF(OR(AND('C5'!AB29="",'C5'!AC29=""),AND('C5'!AB59="",'C5'!AC59=""),AND('C5'!AC29="X",'C5'!AC59="X"),OR('C5'!AC29="M",'C5'!AC59="M")),"",SUM('C5'!AB29,'C5'!AB59))</f>
        <v/>
      </c>
      <c r="I530" s="188" t="str">
        <f>IF(AND(AND('C5'!AC29="X",'C5'!AC59="X"),SUM('C5'!AB29,'C5'!AB59)=0,ISNUMBER('C5'!AB89)),"",IF(OR('C5'!AC29="M",'C5'!AC59="M"),"M",IF(AND('C5'!AC29='C5'!AC59,OR('C5'!AC29="X",'C5'!AC29="W",'C5'!AC29="Z")),UPPER('C5'!AC29),"")))</f>
        <v/>
      </c>
      <c r="J530" s="81" t="s">
        <v>482</v>
      </c>
      <c r="K530" s="188" t="str">
        <f>IF(AND(ISBLANK('C5'!AB89),$L$530&lt;&gt;"Z"),"",'C5'!AB89)</f>
        <v/>
      </c>
      <c r="L530" s="188" t="str">
        <f>IF(ISBLANK('C5'!AC89),"",'C5'!AC89)</f>
        <v/>
      </c>
      <c r="M530" s="78" t="str">
        <f t="shared" si="9"/>
        <v>OK</v>
      </c>
      <c r="N530" s="79"/>
    </row>
    <row r="531" spans="1:14" hidden="1">
      <c r="A531" s="80" t="s">
        <v>2592</v>
      </c>
      <c r="B531" s="186" t="s">
        <v>2744</v>
      </c>
      <c r="C531" s="187" t="s">
        <v>205</v>
      </c>
      <c r="D531" s="189" t="s">
        <v>2745</v>
      </c>
      <c r="E531" s="187" t="s">
        <v>482</v>
      </c>
      <c r="F531" s="187" t="s">
        <v>205</v>
      </c>
      <c r="G531" s="189" t="s">
        <v>2746</v>
      </c>
      <c r="H531" s="188" t="str">
        <f>IF(OR(AND('C5'!AB30="",'C5'!AC30=""),AND('C5'!AB60="",'C5'!AC60=""),AND('C5'!AC30="X",'C5'!AC60="X"),OR('C5'!AC30="M",'C5'!AC60="M")),"",SUM('C5'!AB30,'C5'!AB60))</f>
        <v/>
      </c>
      <c r="I531" s="188" t="str">
        <f>IF(AND(AND('C5'!AC30="X",'C5'!AC60="X"),SUM('C5'!AB30,'C5'!AB60)=0,ISNUMBER('C5'!AB90)),"",IF(OR('C5'!AC30="M",'C5'!AC60="M"),"M",IF(AND('C5'!AC30='C5'!AC60,OR('C5'!AC30="X",'C5'!AC30="W",'C5'!AC30="Z")),UPPER('C5'!AC30),"")))</f>
        <v/>
      </c>
      <c r="J531" s="81" t="s">
        <v>482</v>
      </c>
      <c r="K531" s="188" t="str">
        <f>IF(AND(ISBLANK('C5'!AB90),$L$531&lt;&gt;"Z"),"",'C5'!AB90)</f>
        <v/>
      </c>
      <c r="L531" s="188" t="str">
        <f>IF(ISBLANK('C5'!AC90),"",'C5'!AC90)</f>
        <v/>
      </c>
      <c r="M531" s="78" t="str">
        <f t="shared" si="9"/>
        <v>OK</v>
      </c>
      <c r="N531" s="79"/>
    </row>
    <row r="532" spans="1:14" hidden="1">
      <c r="A532" s="80" t="s">
        <v>2592</v>
      </c>
      <c r="B532" s="186" t="s">
        <v>2747</v>
      </c>
      <c r="C532" s="187" t="s">
        <v>205</v>
      </c>
      <c r="D532" s="189" t="s">
        <v>2748</v>
      </c>
      <c r="E532" s="187" t="s">
        <v>482</v>
      </c>
      <c r="F532" s="187" t="s">
        <v>205</v>
      </c>
      <c r="G532" s="189" t="s">
        <v>2749</v>
      </c>
      <c r="H532" s="188" t="str">
        <f>IF(OR(AND('C5'!AB31="",'C5'!AC31=""),AND('C5'!AB61="",'C5'!AC61=""),AND('C5'!AC31="X",'C5'!AC61="X"),OR('C5'!AC31="M",'C5'!AC61="M")),"",SUM('C5'!AB31,'C5'!AB61))</f>
        <v/>
      </c>
      <c r="I532" s="188" t="str">
        <f>IF(AND(AND('C5'!AC31="X",'C5'!AC61="X"),SUM('C5'!AB31,'C5'!AB61)=0,ISNUMBER('C5'!AB91)),"",IF(OR('C5'!AC31="M",'C5'!AC61="M"),"M",IF(AND('C5'!AC31='C5'!AC61,OR('C5'!AC31="X",'C5'!AC31="W",'C5'!AC31="Z")),UPPER('C5'!AC31),"")))</f>
        <v/>
      </c>
      <c r="J532" s="81" t="s">
        <v>482</v>
      </c>
      <c r="K532" s="188" t="str">
        <f>IF(AND(ISBLANK('C5'!AB91),$L$532&lt;&gt;"Z"),"",'C5'!AB91)</f>
        <v/>
      </c>
      <c r="L532" s="188" t="str">
        <f>IF(ISBLANK('C5'!AC91),"",'C5'!AC91)</f>
        <v/>
      </c>
      <c r="M532" s="78" t="str">
        <f t="shared" si="9"/>
        <v>OK</v>
      </c>
      <c r="N532" s="79"/>
    </row>
    <row r="533" spans="1:14" hidden="1">
      <c r="A533" s="80" t="s">
        <v>2592</v>
      </c>
      <c r="B533" s="186" t="s">
        <v>2750</v>
      </c>
      <c r="C533" s="187" t="s">
        <v>205</v>
      </c>
      <c r="D533" s="189" t="s">
        <v>2751</v>
      </c>
      <c r="E533" s="187" t="s">
        <v>482</v>
      </c>
      <c r="F533" s="187" t="s">
        <v>205</v>
      </c>
      <c r="G533" s="189" t="s">
        <v>2752</v>
      </c>
      <c r="H533" s="188" t="str">
        <f>IF(OR(AND('C5'!AB32="",'C5'!AC32=""),AND('C5'!AB62="",'C5'!AC62=""),AND('C5'!AC32="X",'C5'!AC62="X"),OR('C5'!AC32="M",'C5'!AC62="M")),"",SUM('C5'!AB32,'C5'!AB62))</f>
        <v/>
      </c>
      <c r="I533" s="188" t="str">
        <f>IF(AND(AND('C5'!AC32="X",'C5'!AC62="X"),SUM('C5'!AB32,'C5'!AB62)=0,ISNUMBER('C5'!AB92)),"",IF(OR('C5'!AC32="M",'C5'!AC62="M"),"M",IF(AND('C5'!AC32='C5'!AC62,OR('C5'!AC32="X",'C5'!AC32="W",'C5'!AC32="Z")),UPPER('C5'!AC32),"")))</f>
        <v/>
      </c>
      <c r="J533" s="81" t="s">
        <v>482</v>
      </c>
      <c r="K533" s="188" t="str">
        <f>IF(AND(ISBLANK('C5'!AB92),$L$533&lt;&gt;"Z"),"",'C5'!AB92)</f>
        <v/>
      </c>
      <c r="L533" s="188" t="str">
        <f>IF(ISBLANK('C5'!AC92),"",'C5'!AC92)</f>
        <v/>
      </c>
      <c r="M533" s="78" t="str">
        <f t="shared" si="9"/>
        <v>OK</v>
      </c>
      <c r="N533" s="79"/>
    </row>
    <row r="534" spans="1:14" hidden="1">
      <c r="A534" s="80" t="s">
        <v>2592</v>
      </c>
      <c r="B534" s="186" t="s">
        <v>2753</v>
      </c>
      <c r="C534" s="187" t="s">
        <v>205</v>
      </c>
      <c r="D534" s="189" t="s">
        <v>2754</v>
      </c>
      <c r="E534" s="187" t="s">
        <v>482</v>
      </c>
      <c r="F534" s="187" t="s">
        <v>205</v>
      </c>
      <c r="G534" s="189" t="s">
        <v>2755</v>
      </c>
      <c r="H534" s="188" t="str">
        <f>IF(OR(AND('C5'!AB33="",'C5'!AC33=""),AND('C5'!AB63="",'C5'!AC63=""),AND('C5'!AC33="X",'C5'!AC63="X"),OR('C5'!AC33="M",'C5'!AC63="M")),"",SUM('C5'!AB33,'C5'!AB63))</f>
        <v/>
      </c>
      <c r="I534" s="188" t="str">
        <f>IF(AND(AND('C5'!AC33="X",'C5'!AC63="X"),SUM('C5'!AB33,'C5'!AB63)=0,ISNUMBER('C5'!AB93)),"",IF(OR('C5'!AC33="M",'C5'!AC63="M"),"M",IF(AND('C5'!AC33='C5'!AC63,OR('C5'!AC33="X",'C5'!AC33="W",'C5'!AC33="Z")),UPPER('C5'!AC33),"")))</f>
        <v/>
      </c>
      <c r="J534" s="81" t="s">
        <v>482</v>
      </c>
      <c r="K534" s="188" t="str">
        <f>IF(AND(ISBLANK('C5'!AB93),$L$534&lt;&gt;"Z"),"",'C5'!AB93)</f>
        <v/>
      </c>
      <c r="L534" s="188" t="str">
        <f>IF(ISBLANK('C5'!AC93),"",'C5'!AC93)</f>
        <v/>
      </c>
      <c r="M534" s="78" t="str">
        <f t="shared" si="9"/>
        <v>OK</v>
      </c>
      <c r="N534" s="79"/>
    </row>
    <row r="535" spans="1:14" hidden="1">
      <c r="A535" s="80" t="s">
        <v>2592</v>
      </c>
      <c r="B535" s="186" t="s">
        <v>2756</v>
      </c>
      <c r="C535" s="187" t="s">
        <v>205</v>
      </c>
      <c r="D535" s="189" t="s">
        <v>2757</v>
      </c>
      <c r="E535" s="187" t="s">
        <v>482</v>
      </c>
      <c r="F535" s="187" t="s">
        <v>205</v>
      </c>
      <c r="G535" s="189" t="s">
        <v>2758</v>
      </c>
      <c r="H535" s="188" t="str">
        <f>IF(OR(AND('C5'!AB34="",'C5'!AC34=""),AND('C5'!AB64="",'C5'!AC64=""),AND('C5'!AC34="X",'C5'!AC64="X"),OR('C5'!AC34="M",'C5'!AC64="M")),"",SUM('C5'!AB34,'C5'!AB64))</f>
        <v/>
      </c>
      <c r="I535" s="188" t="str">
        <f>IF(AND(AND('C5'!AC34="X",'C5'!AC64="X"),SUM('C5'!AB34,'C5'!AB64)=0,ISNUMBER('C5'!AB94)),"",IF(OR('C5'!AC34="M",'C5'!AC64="M"),"M",IF(AND('C5'!AC34='C5'!AC64,OR('C5'!AC34="X",'C5'!AC34="W",'C5'!AC34="Z")),UPPER('C5'!AC34),"")))</f>
        <v/>
      </c>
      <c r="J535" s="81" t="s">
        <v>482</v>
      </c>
      <c r="K535" s="188" t="str">
        <f>IF(AND(ISBLANK('C5'!AB94),$L$535&lt;&gt;"Z"),"",'C5'!AB94)</f>
        <v/>
      </c>
      <c r="L535" s="188" t="str">
        <f>IF(ISBLANK('C5'!AC94),"",'C5'!AC94)</f>
        <v/>
      </c>
      <c r="M535" s="78" t="str">
        <f t="shared" si="9"/>
        <v>OK</v>
      </c>
      <c r="N535" s="79"/>
    </row>
    <row r="536" spans="1:14" hidden="1">
      <c r="A536" s="80" t="s">
        <v>2592</v>
      </c>
      <c r="B536" s="186" t="s">
        <v>2759</v>
      </c>
      <c r="C536" s="187" t="s">
        <v>205</v>
      </c>
      <c r="D536" s="189" t="s">
        <v>2760</v>
      </c>
      <c r="E536" s="187" t="s">
        <v>482</v>
      </c>
      <c r="F536" s="187" t="s">
        <v>205</v>
      </c>
      <c r="G536" s="189" t="s">
        <v>2761</v>
      </c>
      <c r="H536" s="188" t="str">
        <f>IF(OR(AND('C5'!AB35="",'C5'!AC35=""),AND('C5'!AB65="",'C5'!AC65=""),AND('C5'!AC35="X",'C5'!AC65="X"),OR('C5'!AC35="M",'C5'!AC65="M")),"",SUM('C5'!AB35,'C5'!AB65))</f>
        <v/>
      </c>
      <c r="I536" s="188" t="str">
        <f>IF(AND(AND('C5'!AC35="X",'C5'!AC65="X"),SUM('C5'!AB35,'C5'!AB65)=0,ISNUMBER('C5'!AB95)),"",IF(OR('C5'!AC35="M",'C5'!AC65="M"),"M",IF(AND('C5'!AC35='C5'!AC65,OR('C5'!AC35="X",'C5'!AC35="W",'C5'!AC35="Z")),UPPER('C5'!AC35),"")))</f>
        <v/>
      </c>
      <c r="J536" s="81" t="s">
        <v>482</v>
      </c>
      <c r="K536" s="188" t="str">
        <f>IF(AND(ISBLANK('C5'!AB95),$L$536&lt;&gt;"Z"),"",'C5'!AB95)</f>
        <v/>
      </c>
      <c r="L536" s="188" t="str">
        <f>IF(ISBLANK('C5'!AC95),"",'C5'!AC95)</f>
        <v/>
      </c>
      <c r="M536" s="78" t="str">
        <f t="shared" si="9"/>
        <v>OK</v>
      </c>
      <c r="N536" s="79"/>
    </row>
    <row r="537" spans="1:14" hidden="1">
      <c r="A537" s="80" t="s">
        <v>2592</v>
      </c>
      <c r="B537" s="186" t="s">
        <v>2762</v>
      </c>
      <c r="C537" s="187" t="s">
        <v>205</v>
      </c>
      <c r="D537" s="189" t="s">
        <v>2763</v>
      </c>
      <c r="E537" s="187" t="s">
        <v>482</v>
      </c>
      <c r="F537" s="187" t="s">
        <v>205</v>
      </c>
      <c r="G537" s="189" t="s">
        <v>2764</v>
      </c>
      <c r="H537" s="188" t="str">
        <f>IF(OR(AND('C5'!AB36="",'C5'!AC36=""),AND('C5'!AB66="",'C5'!AC66=""),AND('C5'!AC36="X",'C5'!AC66="X"),OR('C5'!AC36="M",'C5'!AC66="M")),"",SUM('C5'!AB36,'C5'!AB66))</f>
        <v/>
      </c>
      <c r="I537" s="188" t="str">
        <f>IF(AND(AND('C5'!AC36="X",'C5'!AC66="X"),SUM('C5'!AB36,'C5'!AB66)=0,ISNUMBER('C5'!AB96)),"",IF(OR('C5'!AC36="M",'C5'!AC66="M"),"M",IF(AND('C5'!AC36='C5'!AC66,OR('C5'!AC36="X",'C5'!AC36="W",'C5'!AC36="Z")),UPPER('C5'!AC36),"")))</f>
        <v/>
      </c>
      <c r="J537" s="81" t="s">
        <v>482</v>
      </c>
      <c r="K537" s="188" t="str">
        <f>IF(AND(ISBLANK('C5'!AB96),$L$537&lt;&gt;"Z"),"",'C5'!AB96)</f>
        <v/>
      </c>
      <c r="L537" s="188" t="str">
        <f>IF(ISBLANK('C5'!AC96),"",'C5'!AC96)</f>
        <v/>
      </c>
      <c r="M537" s="78" t="str">
        <f t="shared" si="9"/>
        <v>OK</v>
      </c>
      <c r="N537" s="79"/>
    </row>
    <row r="538" spans="1:14" hidden="1">
      <c r="A538" s="80" t="s">
        <v>2592</v>
      </c>
      <c r="B538" s="186" t="s">
        <v>2765</v>
      </c>
      <c r="C538" s="187" t="s">
        <v>205</v>
      </c>
      <c r="D538" s="189" t="s">
        <v>2766</v>
      </c>
      <c r="E538" s="187" t="s">
        <v>482</v>
      </c>
      <c r="F538" s="187" t="s">
        <v>205</v>
      </c>
      <c r="G538" s="189" t="s">
        <v>2767</v>
      </c>
      <c r="H538" s="188" t="str">
        <f>IF(OR(AND('C5'!AB37="",'C5'!AC37=""),AND('C5'!AB67="",'C5'!AC67=""),AND('C5'!AC37="X",'C5'!AC67="X"),OR('C5'!AC37="M",'C5'!AC67="M")),"",SUM('C5'!AB37,'C5'!AB67))</f>
        <v/>
      </c>
      <c r="I538" s="188" t="str">
        <f>IF(AND(AND('C5'!AC37="X",'C5'!AC67="X"),SUM('C5'!AB37,'C5'!AB67)=0,ISNUMBER('C5'!AB97)),"",IF(OR('C5'!AC37="M",'C5'!AC67="M"),"M",IF(AND('C5'!AC37='C5'!AC67,OR('C5'!AC37="X",'C5'!AC37="W",'C5'!AC37="Z")),UPPER('C5'!AC37),"")))</f>
        <v/>
      </c>
      <c r="J538" s="81" t="s">
        <v>482</v>
      </c>
      <c r="K538" s="188" t="str">
        <f>IF(AND(ISBLANK('C5'!AB97),$L$538&lt;&gt;"Z"),"",'C5'!AB97)</f>
        <v/>
      </c>
      <c r="L538" s="188" t="str">
        <f>IF(ISBLANK('C5'!AC97),"",'C5'!AC97)</f>
        <v/>
      </c>
      <c r="M538" s="78" t="str">
        <f t="shared" si="9"/>
        <v>OK</v>
      </c>
      <c r="N538" s="79"/>
    </row>
    <row r="539" spans="1:14" hidden="1">
      <c r="A539" s="80" t="s">
        <v>2592</v>
      </c>
      <c r="B539" s="186" t="s">
        <v>2768</v>
      </c>
      <c r="C539" s="187" t="s">
        <v>205</v>
      </c>
      <c r="D539" s="189" t="s">
        <v>2769</v>
      </c>
      <c r="E539" s="187" t="s">
        <v>482</v>
      </c>
      <c r="F539" s="187" t="s">
        <v>205</v>
      </c>
      <c r="G539" s="189" t="s">
        <v>2770</v>
      </c>
      <c r="H539" s="188" t="str">
        <f>IF(OR(AND('C5'!AB38="",'C5'!AC38=""),AND('C5'!AB68="",'C5'!AC68=""),AND('C5'!AC38="X",'C5'!AC68="X"),OR('C5'!AC38="M",'C5'!AC68="M")),"",SUM('C5'!AB38,'C5'!AB68))</f>
        <v/>
      </c>
      <c r="I539" s="188" t="str">
        <f>IF(AND(AND('C5'!AC38="X",'C5'!AC68="X"),SUM('C5'!AB38,'C5'!AB68)=0,ISNUMBER('C5'!AB98)),"",IF(OR('C5'!AC38="M",'C5'!AC68="M"),"M",IF(AND('C5'!AC38='C5'!AC68,OR('C5'!AC38="X",'C5'!AC38="W",'C5'!AC38="Z")),UPPER('C5'!AC38),"")))</f>
        <v/>
      </c>
      <c r="J539" s="81" t="s">
        <v>482</v>
      </c>
      <c r="K539" s="188" t="str">
        <f>IF(AND(ISBLANK('C5'!AB98),$L$539&lt;&gt;"Z"),"",'C5'!AB98)</f>
        <v/>
      </c>
      <c r="L539" s="188" t="str">
        <f>IF(ISBLANK('C5'!AC98),"",'C5'!AC98)</f>
        <v/>
      </c>
      <c r="M539" s="78" t="str">
        <f t="shared" si="9"/>
        <v>OK</v>
      </c>
      <c r="N539" s="79"/>
    </row>
    <row r="540" spans="1:14" hidden="1">
      <c r="A540" s="80" t="s">
        <v>2592</v>
      </c>
      <c r="B540" s="186" t="s">
        <v>2771</v>
      </c>
      <c r="C540" s="187" t="s">
        <v>205</v>
      </c>
      <c r="D540" s="189" t="s">
        <v>2772</v>
      </c>
      <c r="E540" s="187" t="s">
        <v>482</v>
      </c>
      <c r="F540" s="187" t="s">
        <v>205</v>
      </c>
      <c r="G540" s="189" t="s">
        <v>2773</v>
      </c>
      <c r="H540" s="188" t="str">
        <f>IF(OR(AND('C5'!AB39="",'C5'!AC39=""),AND('C5'!AB69="",'C5'!AC69=""),AND('C5'!AC39="X",'C5'!AC69="X"),OR('C5'!AC39="M",'C5'!AC69="M")),"",SUM('C5'!AB39,'C5'!AB69))</f>
        <v/>
      </c>
      <c r="I540" s="188" t="str">
        <f>IF(AND(AND('C5'!AC39="X",'C5'!AC69="X"),SUM('C5'!AB39,'C5'!AB69)=0,ISNUMBER('C5'!AB99)),"",IF(OR('C5'!AC39="M",'C5'!AC69="M"),"M",IF(AND('C5'!AC39='C5'!AC69,OR('C5'!AC39="X",'C5'!AC39="W",'C5'!AC39="Z")),UPPER('C5'!AC39),"")))</f>
        <v/>
      </c>
      <c r="J540" s="81" t="s">
        <v>482</v>
      </c>
      <c r="K540" s="188" t="str">
        <f>IF(AND(ISBLANK('C5'!AB99),$L$540&lt;&gt;"Z"),"",'C5'!AB99)</f>
        <v/>
      </c>
      <c r="L540" s="188" t="str">
        <f>IF(ISBLANK('C5'!AC99),"",'C5'!AC99)</f>
        <v/>
      </c>
      <c r="M540" s="78" t="str">
        <f t="shared" si="9"/>
        <v>OK</v>
      </c>
      <c r="N540" s="79"/>
    </row>
    <row r="541" spans="1:14" hidden="1">
      <c r="A541" s="80" t="s">
        <v>2592</v>
      </c>
      <c r="B541" s="186" t="s">
        <v>2774</v>
      </c>
      <c r="C541" s="187" t="s">
        <v>205</v>
      </c>
      <c r="D541" s="189" t="s">
        <v>2775</v>
      </c>
      <c r="E541" s="187" t="s">
        <v>482</v>
      </c>
      <c r="F541" s="187" t="s">
        <v>205</v>
      </c>
      <c r="G541" s="189" t="s">
        <v>2776</v>
      </c>
      <c r="H541" s="188" t="str">
        <f>IF(OR(AND('C5'!AB40="",'C5'!AC40=""),AND('C5'!AB70="",'C5'!AC70=""),AND('C5'!AC40="X",'C5'!AC70="X"),OR('C5'!AC40="M",'C5'!AC70="M")),"",SUM('C5'!AB40,'C5'!AB70))</f>
        <v/>
      </c>
      <c r="I541" s="188" t="str">
        <f>IF(AND(AND('C5'!AC40="X",'C5'!AC70="X"),SUM('C5'!AB40,'C5'!AB70)=0,ISNUMBER('C5'!AB100)),"",IF(OR('C5'!AC40="M",'C5'!AC70="M"),"M",IF(AND('C5'!AC40='C5'!AC70,OR('C5'!AC40="X",'C5'!AC40="W",'C5'!AC40="Z")),UPPER('C5'!AC40),"")))</f>
        <v/>
      </c>
      <c r="J541" s="81" t="s">
        <v>482</v>
      </c>
      <c r="K541" s="188" t="str">
        <f>IF(AND(ISBLANK('C5'!AB100),$L$541&lt;&gt;"Z"),"",'C5'!AB100)</f>
        <v/>
      </c>
      <c r="L541" s="188" t="str">
        <f>IF(ISBLANK('C5'!AC100),"",'C5'!AC100)</f>
        <v/>
      </c>
      <c r="M541" s="78" t="str">
        <f t="shared" si="9"/>
        <v>OK</v>
      </c>
      <c r="N541" s="79"/>
    </row>
    <row r="542" spans="1:14" hidden="1">
      <c r="A542" s="80" t="s">
        <v>2592</v>
      </c>
      <c r="B542" s="186" t="s">
        <v>2777</v>
      </c>
      <c r="C542" s="187" t="s">
        <v>205</v>
      </c>
      <c r="D542" s="189" t="s">
        <v>2778</v>
      </c>
      <c r="E542" s="187" t="s">
        <v>482</v>
      </c>
      <c r="F542" s="187" t="s">
        <v>205</v>
      </c>
      <c r="G542" s="189" t="s">
        <v>2779</v>
      </c>
      <c r="H542" s="188" t="str">
        <f>IF(OR(AND('C5'!AB41="",'C5'!AC41=""),AND('C5'!AB71="",'C5'!AC71=""),AND('C5'!AC41="X",'C5'!AC71="X"),OR('C5'!AC41="M",'C5'!AC71="M")),"",SUM('C5'!AB41,'C5'!AB71))</f>
        <v/>
      </c>
      <c r="I542" s="188" t="str">
        <f>IF(AND(AND('C5'!AC41="X",'C5'!AC71="X"),SUM('C5'!AB41,'C5'!AB71)=0,ISNUMBER('C5'!AB101)),"",IF(OR('C5'!AC41="M",'C5'!AC71="M"),"M",IF(AND('C5'!AC41='C5'!AC71,OR('C5'!AC41="X",'C5'!AC41="W",'C5'!AC41="Z")),UPPER('C5'!AC41),"")))</f>
        <v/>
      </c>
      <c r="J542" s="81" t="s">
        <v>482</v>
      </c>
      <c r="K542" s="188" t="str">
        <f>IF(AND(ISBLANK('C5'!AB101),$L$542&lt;&gt;"Z"),"",'C5'!AB101)</f>
        <v/>
      </c>
      <c r="L542" s="188" t="str">
        <f>IF(ISBLANK('C5'!AC101),"",'C5'!AC101)</f>
        <v/>
      </c>
      <c r="M542" s="78" t="str">
        <f t="shared" si="9"/>
        <v>OK</v>
      </c>
      <c r="N542" s="79"/>
    </row>
    <row r="543" spans="1:14" hidden="1">
      <c r="A543" s="80" t="s">
        <v>2592</v>
      </c>
      <c r="B543" s="186" t="s">
        <v>2780</v>
      </c>
      <c r="C543" s="187" t="s">
        <v>205</v>
      </c>
      <c r="D543" s="189" t="s">
        <v>2781</v>
      </c>
      <c r="E543" s="187" t="s">
        <v>482</v>
      </c>
      <c r="F543" s="187" t="s">
        <v>205</v>
      </c>
      <c r="G543" s="189" t="s">
        <v>2614</v>
      </c>
      <c r="H543" s="188" t="str">
        <f>IF(OR(AND('C5'!AB42="",'C5'!AC42=""),AND('C5'!AB72="",'C5'!AC72=""),AND('C5'!AC42="X",'C5'!AC72="X"),OR('C5'!AC42="M",'C5'!AC72="M")),"",SUM('C5'!AB42,'C5'!AB72))</f>
        <v/>
      </c>
      <c r="I543" s="188" t="str">
        <f>IF(AND(AND('C5'!AC42="X",'C5'!AC72="X"),SUM('C5'!AB42,'C5'!AB72)=0,ISNUMBER('C5'!AB102)),"",IF(OR('C5'!AC42="M",'C5'!AC72="M"),"M",IF(AND('C5'!AC42='C5'!AC72,OR('C5'!AC42="X",'C5'!AC42="W",'C5'!AC42="Z")),UPPER('C5'!AC42),"")))</f>
        <v/>
      </c>
      <c r="J543" s="81" t="s">
        <v>482</v>
      </c>
      <c r="K543" s="188" t="str">
        <f>IF(AND(ISBLANK('C5'!AB102),$L$543&lt;&gt;"Z"),"",'C5'!AB102)</f>
        <v/>
      </c>
      <c r="L543" s="188" t="str">
        <f>IF(ISBLANK('C5'!AC102),"",'C5'!AC102)</f>
        <v/>
      </c>
      <c r="M543" s="78" t="str">
        <f t="shared" si="9"/>
        <v>OK</v>
      </c>
      <c r="N543" s="79"/>
    </row>
    <row r="544" spans="1:14" hidden="1">
      <c r="A544" s="80" t="s">
        <v>2592</v>
      </c>
      <c r="B544" s="186" t="s">
        <v>1647</v>
      </c>
      <c r="C544" s="187" t="s">
        <v>461</v>
      </c>
      <c r="D544" s="189" t="s">
        <v>1648</v>
      </c>
      <c r="E544" s="187" t="s">
        <v>482</v>
      </c>
      <c r="F544" s="187" t="s">
        <v>461</v>
      </c>
      <c r="G544" s="189" t="s">
        <v>706</v>
      </c>
      <c r="H544" s="188" t="str">
        <f>IF(OR(SUMPRODUCT(--('C6'!V14:'C6'!V68=""),--('C6'!W14:'C6'!W68=""))&gt;0,COUNTIF('C6'!W14:'C6'!W68,"M")&gt;0,COUNTIF('C6'!W14:'C6'!W68,"X")=55),"",SUM('C6'!V14:'C6'!V68))</f>
        <v/>
      </c>
      <c r="I544" s="188" t="str">
        <f>IF(AND(COUNTIF('C6'!W14:'C6'!W68,"X")=55,SUM('C6'!V14:'C6'!V68)=0,ISNUMBER('C6'!V69)),"",IF(COUNTIF('C6'!W14:'C6'!W68,"M")&gt;0,"M",IF(AND(COUNTIF('C6'!W14:'C6'!W68,'C6'!W14)=55,OR('C6'!W14="X",'C6'!W14="W",'C6'!W14="Z")),UPPER('C6'!W14),"")))</f>
        <v/>
      </c>
      <c r="J544" s="81" t="s">
        <v>482</v>
      </c>
      <c r="K544" s="188" t="str">
        <f>IF(AND(ISBLANK('C6'!V69),$L$544&lt;&gt;"Z"),"",'C6'!V69)</f>
        <v/>
      </c>
      <c r="L544" s="188" t="str">
        <f>IF(ISBLANK('C6'!W69),"",'C6'!W69)</f>
        <v/>
      </c>
      <c r="M544" s="78" t="str">
        <f t="shared" si="9"/>
        <v>OK</v>
      </c>
      <c r="N544" s="79"/>
    </row>
    <row r="545" spans="1:14" hidden="1">
      <c r="A545" s="80" t="s">
        <v>2592</v>
      </c>
      <c r="B545" s="186" t="s">
        <v>1649</v>
      </c>
      <c r="C545" s="187" t="s">
        <v>461</v>
      </c>
      <c r="D545" s="189" t="s">
        <v>1650</v>
      </c>
      <c r="E545" s="187" t="s">
        <v>482</v>
      </c>
      <c r="F545" s="187" t="s">
        <v>461</v>
      </c>
      <c r="G545" s="189" t="s">
        <v>717</v>
      </c>
      <c r="H545" s="188" t="str">
        <f>IF(OR(SUMPRODUCT(--('C6'!V70:'C6'!V73=""),--('C6'!W70:'C6'!W73=""))&gt;0,COUNTIF('C6'!W70:'C6'!W73,"M")&gt;0,COUNTIF('C6'!W70:'C6'!W73,"X")=4),"",SUM('C6'!V70:'C6'!V73))</f>
        <v/>
      </c>
      <c r="I545" s="188" t="str">
        <f>IF(AND(COUNTIF('C6'!W70:'C6'!W73,"X")=4,SUM('C6'!V70:'C6'!V73)=0,ISNUMBER('C6'!V74)),"",IF(COUNTIF('C6'!W70:'C6'!W73,"M")&gt;0,"M",IF(AND(COUNTIF('C6'!W70:'C6'!W73,'C6'!W70)=4,OR('C6'!W70="X",'C6'!W70="W",'C6'!W70="Z")),UPPER('C6'!W70),"")))</f>
        <v/>
      </c>
      <c r="J545" s="81" t="s">
        <v>482</v>
      </c>
      <c r="K545" s="188" t="str">
        <f>IF(AND(ISBLANK('C6'!V74),$L$545&lt;&gt;"Z"),"",'C6'!V74)</f>
        <v/>
      </c>
      <c r="L545" s="188" t="str">
        <f>IF(ISBLANK('C6'!W74),"",'C6'!W74)</f>
        <v/>
      </c>
      <c r="M545" s="78" t="str">
        <f t="shared" si="9"/>
        <v>OK</v>
      </c>
      <c r="N545" s="79"/>
    </row>
    <row r="546" spans="1:14" hidden="1">
      <c r="A546" s="80" t="s">
        <v>2592</v>
      </c>
      <c r="B546" s="186" t="s">
        <v>1651</v>
      </c>
      <c r="C546" s="187" t="s">
        <v>461</v>
      </c>
      <c r="D546" s="189" t="s">
        <v>1652</v>
      </c>
      <c r="E546" s="187" t="s">
        <v>482</v>
      </c>
      <c r="F546" s="187" t="s">
        <v>461</v>
      </c>
      <c r="G546" s="189" t="s">
        <v>1040</v>
      </c>
      <c r="H546" s="188" t="str">
        <f>IF(OR(SUMPRODUCT(--('C6'!V75:'C6'!V117=""),--('C6'!W75:'C6'!W117=""))&gt;0,COUNTIF('C6'!W75:'C6'!W117,"M")&gt;0,COUNTIF('C6'!W75:'C6'!W117,"X")=43),"",SUM('C6'!V75:'C6'!V117))</f>
        <v/>
      </c>
      <c r="I546" s="188" t="str">
        <f>IF(AND(COUNTIF('C6'!W75:'C6'!W117,"X")=43,SUM('C6'!V75:'C6'!V117)=0,ISNUMBER('C6'!V118)),"",IF(COUNTIF('C6'!W75:'C6'!W117,"M")&gt;0,"M",IF(AND(COUNTIF('C6'!W75:'C6'!W117,'C6'!W75)=43,OR('C6'!W75="X",'C6'!W75="W",'C6'!W75="Z")),UPPER('C6'!W75),"")))</f>
        <v/>
      </c>
      <c r="J546" s="81" t="s">
        <v>482</v>
      </c>
      <c r="K546" s="188" t="str">
        <f>IF(AND(ISBLANK('C6'!V118),$L$546&lt;&gt;"Z"),"",'C6'!V118)</f>
        <v/>
      </c>
      <c r="L546" s="188" t="str">
        <f>IF(ISBLANK('C6'!W118),"",'C6'!W118)</f>
        <v/>
      </c>
      <c r="M546" s="78" t="str">
        <f t="shared" si="9"/>
        <v>OK</v>
      </c>
      <c r="N546" s="79"/>
    </row>
    <row r="547" spans="1:14" hidden="1">
      <c r="A547" s="80" t="s">
        <v>2592</v>
      </c>
      <c r="B547" s="186" t="s">
        <v>1653</v>
      </c>
      <c r="C547" s="187" t="s">
        <v>461</v>
      </c>
      <c r="D547" s="189" t="s">
        <v>1654</v>
      </c>
      <c r="E547" s="187" t="s">
        <v>482</v>
      </c>
      <c r="F547" s="187" t="s">
        <v>461</v>
      </c>
      <c r="G547" s="189" t="s">
        <v>1041</v>
      </c>
      <c r="H547" s="188" t="str">
        <f>IF(OR(SUMPRODUCT(--('C6'!V119:'C6'!V169=""),--('C6'!W119:'C6'!W169=""))&gt;0,COUNTIF('C6'!W119:'C6'!W169,"M")&gt;0,COUNTIF('C6'!W119:'C6'!W169,"X")=51),"",SUM('C6'!V119:'C6'!V169))</f>
        <v/>
      </c>
      <c r="I547" s="188" t="str">
        <f>IF(AND(COUNTIF('C6'!W119:'C6'!W169,"X")=51,SUM('C6'!V119:'C6'!V169)=0,ISNUMBER('C6'!V170)),"",IF(COUNTIF('C6'!W119:'C6'!W169,"M")&gt;0,"M",IF(AND(COUNTIF('C6'!W119:'C6'!W169,'C6'!W119)=51,OR('C6'!W119="X",'C6'!W119="W",'C6'!W119="Z")),UPPER('C6'!W119),"")))</f>
        <v/>
      </c>
      <c r="J547" s="81" t="s">
        <v>482</v>
      </c>
      <c r="K547" s="188" t="str">
        <f>IF(AND(ISBLANK('C6'!V170),$L$547&lt;&gt;"Z"),"",'C6'!V170)</f>
        <v/>
      </c>
      <c r="L547" s="188" t="str">
        <f>IF(ISBLANK('C6'!W170),"",'C6'!W170)</f>
        <v/>
      </c>
      <c r="M547" s="78" t="str">
        <f t="shared" si="9"/>
        <v>OK</v>
      </c>
      <c r="N547" s="79"/>
    </row>
    <row r="548" spans="1:14" hidden="1">
      <c r="A548" s="80" t="s">
        <v>2592</v>
      </c>
      <c r="B548" s="186" t="s">
        <v>1655</v>
      </c>
      <c r="C548" s="187" t="s">
        <v>461</v>
      </c>
      <c r="D548" s="189" t="s">
        <v>1656</v>
      </c>
      <c r="E548" s="187" t="s">
        <v>482</v>
      </c>
      <c r="F548" s="187" t="s">
        <v>461</v>
      </c>
      <c r="G548" s="189" t="s">
        <v>1042</v>
      </c>
      <c r="H548" s="188" t="str">
        <f>IF(OR(SUMPRODUCT(--('C6'!V171:'C6'!V216=""),--('C6'!W171:'C6'!W216=""))&gt;0,COUNTIF('C6'!W171:'C6'!W216,"M")&gt;0,COUNTIF('C6'!W171:'C6'!W216,"X")=46),"",SUM('C6'!V171:'C6'!V216))</f>
        <v/>
      </c>
      <c r="I548" s="188" t="str">
        <f>IF(AND(COUNTIF('C6'!W171:'C6'!W216,"X")=46,SUM('C6'!V171:'C6'!V216)=0,ISNUMBER('C6'!V217)),"",IF(COUNTIF('C6'!W171:'C6'!W216,"M")&gt;0,"M",IF(AND(COUNTIF('C6'!W171:'C6'!W216,'C6'!W171)=46,OR('C6'!W171="X",'C6'!W171="W",'C6'!W171="Z")),UPPER('C6'!W171),"")))</f>
        <v/>
      </c>
      <c r="J548" s="81" t="s">
        <v>482</v>
      </c>
      <c r="K548" s="188" t="str">
        <f>IF(AND(ISBLANK('C6'!V217),$L$548&lt;&gt;"Z"),"",'C6'!V217)</f>
        <v/>
      </c>
      <c r="L548" s="188" t="str">
        <f>IF(ISBLANK('C6'!W217),"",'C6'!W217)</f>
        <v/>
      </c>
      <c r="M548" s="78" t="str">
        <f t="shared" si="9"/>
        <v>OK</v>
      </c>
      <c r="N548" s="79"/>
    </row>
    <row r="549" spans="1:14" hidden="1">
      <c r="A549" s="80" t="s">
        <v>2592</v>
      </c>
      <c r="B549" s="186" t="s">
        <v>1657</v>
      </c>
      <c r="C549" s="187" t="s">
        <v>461</v>
      </c>
      <c r="D549" s="189" t="s">
        <v>1658</v>
      </c>
      <c r="E549" s="187" t="s">
        <v>482</v>
      </c>
      <c r="F549" s="187" t="s">
        <v>461</v>
      </c>
      <c r="G549" s="189" t="s">
        <v>1043</v>
      </c>
      <c r="H549" s="188" t="str">
        <f>IF(OR(SUMPRODUCT(--('C6'!V218:'C6'!V235=""),--('C6'!W218:'C6'!W235=""))&gt;0,COUNTIF('C6'!W218:'C6'!W235,"M")&gt;0,COUNTIF('C6'!W218:'C6'!W235,"X")=18),"",SUM('C6'!V218:'C6'!V235))</f>
        <v/>
      </c>
      <c r="I549" s="188" t="str">
        <f>IF(AND(COUNTIF('C6'!W218:'C6'!W235,"X")=18,SUM('C6'!V218:'C6'!V235)=0,ISNUMBER('C6'!V236)),"",IF(COUNTIF('C6'!W218:'C6'!W235,"M")&gt;0,"M",IF(AND(COUNTIF('C6'!W218:'C6'!W235,'C6'!W218)=18,OR('C6'!W218="X",'C6'!W218="W",'C6'!W218="Z")),UPPER('C6'!W218),"")))</f>
        <v/>
      </c>
      <c r="J549" s="81" t="s">
        <v>482</v>
      </c>
      <c r="K549" s="188" t="str">
        <f>IF(AND(ISBLANK('C6'!V236),$L$549&lt;&gt;"Z"),"",'C6'!V236)</f>
        <v/>
      </c>
      <c r="L549" s="188" t="str">
        <f>IF(ISBLANK('C6'!W236),"",'C6'!W236)</f>
        <v/>
      </c>
      <c r="M549" s="78" t="str">
        <f t="shared" si="9"/>
        <v>OK</v>
      </c>
      <c r="N549" s="79"/>
    </row>
    <row r="550" spans="1:14" hidden="1">
      <c r="A550" s="80" t="s">
        <v>2592</v>
      </c>
      <c r="B550" s="186" t="s">
        <v>1659</v>
      </c>
      <c r="C550" s="187" t="s">
        <v>461</v>
      </c>
      <c r="D550" s="189" t="s">
        <v>1660</v>
      </c>
      <c r="E550" s="187" t="s">
        <v>482</v>
      </c>
      <c r="F550" s="187" t="s">
        <v>461</v>
      </c>
      <c r="G550" s="189" t="s">
        <v>801</v>
      </c>
      <c r="H550" s="188" t="str">
        <f>IF(OR(AND('C6'!V69="",'C6'!W69=""),AND('C6'!V74="",'C6'!W74=""),,AND('C6'!V118="",'C6'!W118=""),AND('C6'!V170="",'C6'!W170=""),AND('C6'!V217="",'C6'!W217=""),AND('C6'!V236="",'C6'!W236=""),AND('C6'!V237="",'C6'!W237=""),AND('C6'!W69="X",'C6'!W74="X",'C6'!W118="X",'C6'!W170="X",'C6'!W217="X",'C6'!W236="X",'C6'!W237="X"),OR('C6'!W69="M",'C6'!W74="M",'C6'!W118="M",'C6'!W170="M",'C6'!W217="M",'C6'!W236="M",'C6'!W237="M")),"",SUM('C6'!V69,'C6'!V74,'C6'!V118,'C6'!V170,'C6'!V217,'C6'!V236,'C6'!V237))</f>
        <v/>
      </c>
      <c r="I550" s="188"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50" s="81" t="s">
        <v>482</v>
      </c>
      <c r="K550" s="188" t="str">
        <f>IF(AND(ISBLANK('C6'!V238),$L$550&lt;&gt;"Z"),"",'C6'!V238)</f>
        <v/>
      </c>
      <c r="L550" s="188" t="str">
        <f>IF(ISBLANK('C6'!W238),"",'C6'!W238)</f>
        <v/>
      </c>
      <c r="M550" s="78" t="str">
        <f t="shared" si="9"/>
        <v>OK</v>
      </c>
      <c r="N550" s="79"/>
    </row>
    <row r="551" spans="1:14" hidden="1">
      <c r="A551" s="80" t="s">
        <v>2592</v>
      </c>
      <c r="B551" s="186" t="s">
        <v>1661</v>
      </c>
      <c r="C551" s="187" t="s">
        <v>461</v>
      </c>
      <c r="D551" s="189" t="s">
        <v>1662</v>
      </c>
      <c r="E551" s="187" t="s">
        <v>482</v>
      </c>
      <c r="F551" s="187" t="s">
        <v>461</v>
      </c>
      <c r="G551" s="189" t="s">
        <v>1044</v>
      </c>
      <c r="H551" s="188" t="str">
        <f>IF(OR(SUMPRODUCT(--('C6'!V240:'C6'!V294=""),--('C6'!W240:'C6'!W294=""))&gt;0,COUNTIF('C6'!W240:'C6'!W294,"M")&gt;0,COUNTIF('C6'!W240:'C6'!W294,"X")=55),"",SUM('C6'!V240:'C6'!V294))</f>
        <v/>
      </c>
      <c r="I551" s="188" t="str">
        <f>IF(AND(COUNTIF('C6'!W240:'C6'!W294,"X")=55,SUM('C6'!V240:'C6'!V294)=0,ISNUMBER('C6'!V295)),"",IF(COUNTIF('C6'!W240:'C6'!W294,"M")&gt;0,"M",IF(AND(COUNTIF('C6'!W240:'C6'!W294,'C6'!W240)=55,OR('C6'!W240="X",'C6'!W240="W",'C6'!W240="Z")),UPPER('C6'!W240),"")))</f>
        <v/>
      </c>
      <c r="J551" s="81" t="s">
        <v>482</v>
      </c>
      <c r="K551" s="188" t="str">
        <f>IF(AND(ISBLANK('C6'!V295),$L$551&lt;&gt;"Z"),"",'C6'!V295)</f>
        <v/>
      </c>
      <c r="L551" s="188" t="str">
        <f>IF(ISBLANK('C6'!W295),"",'C6'!W295)</f>
        <v/>
      </c>
      <c r="M551" s="78" t="str">
        <f t="shared" si="9"/>
        <v>OK</v>
      </c>
      <c r="N551" s="79"/>
    </row>
    <row r="552" spans="1:14" hidden="1">
      <c r="A552" s="80" t="s">
        <v>2592</v>
      </c>
      <c r="B552" s="186" t="s">
        <v>1663</v>
      </c>
      <c r="C552" s="187" t="s">
        <v>461</v>
      </c>
      <c r="D552" s="189" t="s">
        <v>1664</v>
      </c>
      <c r="E552" s="187" t="s">
        <v>482</v>
      </c>
      <c r="F552" s="187" t="s">
        <v>461</v>
      </c>
      <c r="G552" s="189" t="s">
        <v>1045</v>
      </c>
      <c r="H552" s="188" t="str">
        <f>IF(OR(SUMPRODUCT(--('C6'!V296:'C6'!V299=""),--('C6'!W296:'C6'!W299=""))&gt;0,COUNTIF('C6'!W296:'C6'!W299,"M")&gt;0,COUNTIF('C6'!W296:'C6'!W299,"X")=4),"",SUM('C6'!V296:'C6'!V299))</f>
        <v/>
      </c>
      <c r="I552" s="188" t="str">
        <f>IF(AND(COUNTIF('C6'!W296:'C6'!W299,"X")=4,SUM('C6'!V296:'C6'!V299)=0,ISNUMBER('C6'!V300)),"",IF(COUNTIF('C6'!W296:'C6'!W299,"M")&gt;0,"M",IF(AND(COUNTIF('C6'!W296:'C6'!W299,'C6'!W296)=4,OR('C6'!W296="X",'C6'!W296="W",'C6'!W296="Z")),UPPER('C6'!W296),"")))</f>
        <v/>
      </c>
      <c r="J552" s="81" t="s">
        <v>482</v>
      </c>
      <c r="K552" s="188" t="str">
        <f>IF(AND(ISBLANK('C6'!V300),$L$552&lt;&gt;"Z"),"",'C6'!V300)</f>
        <v/>
      </c>
      <c r="L552" s="188" t="str">
        <f>IF(ISBLANK('C6'!W300),"",'C6'!W300)</f>
        <v/>
      </c>
      <c r="M552" s="78" t="str">
        <f t="shared" si="9"/>
        <v>OK</v>
      </c>
      <c r="N552" s="79"/>
    </row>
    <row r="553" spans="1:14" hidden="1">
      <c r="A553" s="80" t="s">
        <v>2592</v>
      </c>
      <c r="B553" s="186" t="s">
        <v>1665</v>
      </c>
      <c r="C553" s="187" t="s">
        <v>461</v>
      </c>
      <c r="D553" s="189" t="s">
        <v>1666</v>
      </c>
      <c r="E553" s="187" t="s">
        <v>482</v>
      </c>
      <c r="F553" s="187" t="s">
        <v>461</v>
      </c>
      <c r="G553" s="189" t="s">
        <v>1046</v>
      </c>
      <c r="H553" s="188" t="str">
        <f>IF(OR(SUMPRODUCT(--('C6'!V301:'C6'!V343=""),--('C6'!W301:'C6'!W343=""))&gt;0,COUNTIF('C6'!W301:'C6'!W343,"M")&gt;0,COUNTIF('C6'!W301:'C6'!W343,"X")=43),"",SUM('C6'!V301:'C6'!V343))</f>
        <v/>
      </c>
      <c r="I553" s="188" t="str">
        <f>IF(AND(COUNTIF('C6'!W301:'C6'!W343,"X")=43,SUM('C6'!V301:'C6'!V343)=0,ISNUMBER('C6'!V344)),"",IF(COUNTIF('C6'!W301:'C6'!W343,"M")&gt;0,"M",IF(AND(COUNTIF('C6'!W301:'C6'!W343,'C6'!W301)=43,OR('C6'!W301="X",'C6'!W301="W",'C6'!W301="Z")),UPPER('C6'!W301),"")))</f>
        <v/>
      </c>
      <c r="J553" s="81" t="s">
        <v>482</v>
      </c>
      <c r="K553" s="188" t="str">
        <f>IF(AND(ISBLANK('C6'!V344),$L$553&lt;&gt;"Z"),"",'C6'!V344)</f>
        <v/>
      </c>
      <c r="L553" s="188" t="str">
        <f>IF(ISBLANK('C6'!W344),"",'C6'!W344)</f>
        <v/>
      </c>
      <c r="M553" s="78" t="str">
        <f t="shared" si="9"/>
        <v>OK</v>
      </c>
      <c r="N553" s="79"/>
    </row>
    <row r="554" spans="1:14" hidden="1">
      <c r="A554" s="80" t="s">
        <v>2592</v>
      </c>
      <c r="B554" s="186" t="s">
        <v>1667</v>
      </c>
      <c r="C554" s="187" t="s">
        <v>461</v>
      </c>
      <c r="D554" s="189" t="s">
        <v>1668</v>
      </c>
      <c r="E554" s="187" t="s">
        <v>482</v>
      </c>
      <c r="F554" s="187" t="s">
        <v>461</v>
      </c>
      <c r="G554" s="189" t="s">
        <v>1047</v>
      </c>
      <c r="H554" s="188" t="str">
        <f>IF(OR(SUMPRODUCT(--('C6'!V345:'C6'!V395=""),--('C6'!W345:'C6'!W395=""))&gt;0,COUNTIF('C6'!W345:'C6'!W395,"M")&gt;0,COUNTIF('C6'!W345:'C6'!W395,"X")=51),"",SUM('C6'!V345:'C6'!V395))</f>
        <v/>
      </c>
      <c r="I554" s="188" t="str">
        <f>IF(AND(COUNTIF('C6'!W345:'C6'!W395,"X")=51,SUM('C6'!V345:'C6'!V395)=0,ISNUMBER('C6'!V396)),"",IF(COUNTIF('C6'!W345:'C6'!W395,"M")&gt;0,"M",IF(AND(COUNTIF('C6'!W345:'C6'!W395,'C6'!W345)=51,OR('C6'!W345="X",'C6'!W345="W",'C6'!W345="Z")),UPPER('C6'!W345),"")))</f>
        <v/>
      </c>
      <c r="J554" s="81" t="s">
        <v>482</v>
      </c>
      <c r="K554" s="188" t="str">
        <f>IF(AND(ISBLANK('C6'!V396),$L$554&lt;&gt;"Z"),"",'C6'!V396)</f>
        <v/>
      </c>
      <c r="L554" s="188" t="str">
        <f>IF(ISBLANK('C6'!W396),"",'C6'!W396)</f>
        <v/>
      </c>
      <c r="M554" s="78" t="str">
        <f t="shared" si="9"/>
        <v>OK</v>
      </c>
      <c r="N554" s="79"/>
    </row>
    <row r="555" spans="1:14" hidden="1">
      <c r="A555" s="80" t="s">
        <v>2592</v>
      </c>
      <c r="B555" s="186" t="s">
        <v>1669</v>
      </c>
      <c r="C555" s="187" t="s">
        <v>461</v>
      </c>
      <c r="D555" s="189" t="s">
        <v>1670</v>
      </c>
      <c r="E555" s="187" t="s">
        <v>482</v>
      </c>
      <c r="F555" s="187" t="s">
        <v>461</v>
      </c>
      <c r="G555" s="189" t="s">
        <v>1048</v>
      </c>
      <c r="H555" s="188" t="str">
        <f>IF(OR(SUMPRODUCT(--('C6'!V397:'C6'!V442=""),--('C6'!W397:'C6'!W442=""))&gt;0,COUNTIF('C6'!W397:'C6'!W442,"M")&gt;0,COUNTIF('C6'!W397:'C6'!W442,"X")=46),"",SUM('C6'!V397:'C6'!V442))</f>
        <v/>
      </c>
      <c r="I555" s="188" t="str">
        <f>IF(AND(COUNTIF('C6'!W397:'C6'!W442,"X")=46,SUM('C6'!V397:'C6'!V442)=0,ISNUMBER('C6'!V443)),"",IF(COUNTIF('C6'!W397:'C6'!W442,"M")&gt;0,"M",IF(AND(COUNTIF('C6'!W397:'C6'!W442,'C6'!W397)=46,OR('C6'!W397="X",'C6'!W397="W",'C6'!W397="Z")),UPPER('C6'!W397),"")))</f>
        <v/>
      </c>
      <c r="J555" s="81" t="s">
        <v>482</v>
      </c>
      <c r="K555" s="188" t="str">
        <f>IF(AND(ISBLANK('C6'!V443),$L$555&lt;&gt;"Z"),"",'C6'!V443)</f>
        <v/>
      </c>
      <c r="L555" s="188" t="str">
        <f>IF(ISBLANK('C6'!W443),"",'C6'!W443)</f>
        <v/>
      </c>
      <c r="M555" s="78" t="str">
        <f t="shared" si="9"/>
        <v>OK</v>
      </c>
      <c r="N555" s="79"/>
    </row>
    <row r="556" spans="1:14" hidden="1">
      <c r="A556" s="80" t="s">
        <v>2592</v>
      </c>
      <c r="B556" s="186" t="s">
        <v>1671</v>
      </c>
      <c r="C556" s="187" t="s">
        <v>461</v>
      </c>
      <c r="D556" s="189" t="s">
        <v>1672</v>
      </c>
      <c r="E556" s="187" t="s">
        <v>482</v>
      </c>
      <c r="F556" s="187" t="s">
        <v>461</v>
      </c>
      <c r="G556" s="189" t="s">
        <v>1049</v>
      </c>
      <c r="H556" s="188" t="str">
        <f>IF(OR(SUMPRODUCT(--('C6'!V444:'C6'!V461=""),--('C6'!W444:'C6'!W461=""))&gt;0,COUNTIF('C6'!W444:'C6'!W461,"M")&gt;0,COUNTIF('C6'!W444:'C6'!W461,"X")=18),"",SUM('C6'!V444:'C6'!V461))</f>
        <v/>
      </c>
      <c r="I556" s="188" t="str">
        <f>IF(AND(COUNTIF('C6'!W444:'C6'!W461,"X")=18,SUM('C6'!V444:'C6'!V461)=0,ISNUMBER('C6'!V462)),"",IF(COUNTIF('C6'!W444:'C6'!W461,"M")&gt;0,"M",IF(AND(COUNTIF('C6'!W444:'C6'!W461,'C6'!W444)=18,OR('C6'!W444="X",'C6'!W444="W",'C6'!W444="Z")),UPPER('C6'!W444),"")))</f>
        <v/>
      </c>
      <c r="J556" s="81" t="s">
        <v>482</v>
      </c>
      <c r="K556" s="188" t="str">
        <f>IF(AND(ISBLANK('C6'!V462),$L$556&lt;&gt;"Z"),"",'C6'!V462)</f>
        <v/>
      </c>
      <c r="L556" s="188" t="str">
        <f>IF(ISBLANK('C6'!W462),"",'C6'!W462)</f>
        <v/>
      </c>
      <c r="M556" s="78" t="str">
        <f t="shared" si="9"/>
        <v>OK</v>
      </c>
      <c r="N556" s="79"/>
    </row>
    <row r="557" spans="1:14" hidden="1">
      <c r="A557" s="80" t="s">
        <v>2592</v>
      </c>
      <c r="B557" s="186" t="s">
        <v>1673</v>
      </c>
      <c r="C557" s="187" t="s">
        <v>461</v>
      </c>
      <c r="D557" s="189" t="s">
        <v>1674</v>
      </c>
      <c r="E557" s="187" t="s">
        <v>482</v>
      </c>
      <c r="F557" s="187" t="s">
        <v>461</v>
      </c>
      <c r="G557" s="189" t="s">
        <v>802</v>
      </c>
      <c r="H557" s="188" t="str">
        <f>IF(OR(AND('C6'!V295="",'C6'!W295=""),AND('C6'!V300="",'C6'!W300=""),,AND('C6'!V344="",'C6'!W344=""),AND('C6'!V396="",'C6'!W396=""),AND('C6'!V443="",'C6'!W443=""),AND('C6'!V462="",'C6'!W462=""),AND('C6'!V463="",'C6'!W463=""),AND('C6'!W295="X",'C6'!W300="X",'C6'!W344="X",'C6'!W396="X",'C6'!W443="X",'C6'!W462="X",'C6'!W463="X"),OR('C6'!W295="M",'C6'!W300="M",'C6'!W344="M",'C6'!W396="M",'C6'!W443="M",'C6'!W462="M",'C6'!W463="M")),"",SUM('C6'!V295,'C6'!V300,'C6'!V344,'C6'!V396,'C6'!V443,'C6'!V462,'C6'!V463))</f>
        <v/>
      </c>
      <c r="I557" s="188"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57" s="81" t="s">
        <v>482</v>
      </c>
      <c r="K557" s="188" t="str">
        <f>IF(AND(ISBLANK('C6'!V464),$L$557&lt;&gt;"Z"),"",'C6'!V464)</f>
        <v/>
      </c>
      <c r="L557" s="188" t="str">
        <f>IF(ISBLANK('C6'!W464),"",'C6'!W464)</f>
        <v/>
      </c>
      <c r="M557" s="78" t="str">
        <f t="shared" si="9"/>
        <v>OK</v>
      </c>
      <c r="N557" s="79"/>
    </row>
    <row r="558" spans="1:14" hidden="1">
      <c r="A558" s="80" t="s">
        <v>2592</v>
      </c>
      <c r="B558" s="186" t="s">
        <v>1675</v>
      </c>
      <c r="C558" s="187" t="s">
        <v>461</v>
      </c>
      <c r="D558" s="189" t="s">
        <v>1676</v>
      </c>
      <c r="E558" s="187" t="s">
        <v>482</v>
      </c>
      <c r="F558" s="187" t="s">
        <v>461</v>
      </c>
      <c r="G558" s="189" t="s">
        <v>1050</v>
      </c>
      <c r="H558" s="188" t="str">
        <f>IF(OR(AND('C6'!V14="",'C6'!W14=""),AND('C6'!V240="",'C6'!W240=""),AND('C6'!W14="X",'C6'!W240="X"),OR('C6'!W14="M",'C6'!W240="M")),"",SUM('C6'!V14,'C6'!V240))</f>
        <v/>
      </c>
      <c r="I558" s="188" t="str">
        <f>IF(AND(AND('C6'!W14="X",'C6'!W240="X"),SUM('C6'!V14,'C6'!V240)=0,ISNUMBER('C6'!V466)),"",IF(OR('C6'!W14="M",'C6'!W240="M"),"M",IF(AND('C6'!W14='C6'!W240,OR('C6'!W14="X",'C6'!W14="W",'C6'!W14="Z")),UPPER('C6'!W14),"")))</f>
        <v/>
      </c>
      <c r="J558" s="81" t="s">
        <v>482</v>
      </c>
      <c r="K558" s="188" t="str">
        <f>IF(AND(ISBLANK('C6'!V466),$L$558&lt;&gt;"Z"),"",'C6'!V466)</f>
        <v/>
      </c>
      <c r="L558" s="188" t="str">
        <f>IF(ISBLANK('C6'!W466),"",'C6'!W466)</f>
        <v/>
      </c>
      <c r="M558" s="78" t="str">
        <f t="shared" si="9"/>
        <v>OK</v>
      </c>
      <c r="N558" s="79"/>
    </row>
    <row r="559" spans="1:14" hidden="1">
      <c r="A559" s="80" t="s">
        <v>2592</v>
      </c>
      <c r="B559" s="186" t="s">
        <v>1677</v>
      </c>
      <c r="C559" s="187" t="s">
        <v>461</v>
      </c>
      <c r="D559" s="189" t="s">
        <v>1678</v>
      </c>
      <c r="E559" s="187" t="s">
        <v>482</v>
      </c>
      <c r="F559" s="187" t="s">
        <v>461</v>
      </c>
      <c r="G559" s="189" t="s">
        <v>1051</v>
      </c>
      <c r="H559" s="188" t="str">
        <f>IF(OR(AND('C6'!V15="",'C6'!W15=""),AND('C6'!V241="",'C6'!W241=""),AND('C6'!W15="X",'C6'!W241="X"),OR('C6'!W15="M",'C6'!W241="M")),"",SUM('C6'!V15,'C6'!V241))</f>
        <v/>
      </c>
      <c r="I559" s="188" t="str">
        <f>IF(AND(AND('C6'!W15="X",'C6'!W241="X"),SUM('C6'!V15,'C6'!V241)=0,ISNUMBER('C6'!V467)),"",IF(OR('C6'!W15="M",'C6'!W241="M"),"M",IF(AND('C6'!W15='C6'!W241,OR('C6'!W15="X",'C6'!W15="W",'C6'!W15="Z")),UPPER('C6'!W15),"")))</f>
        <v/>
      </c>
      <c r="J559" s="81" t="s">
        <v>482</v>
      </c>
      <c r="K559" s="188" t="str">
        <f>IF(AND(ISBLANK('C6'!V467),$L$559&lt;&gt;"Z"),"",'C6'!V467)</f>
        <v/>
      </c>
      <c r="L559" s="188" t="str">
        <f>IF(ISBLANK('C6'!W467),"",'C6'!W467)</f>
        <v/>
      </c>
      <c r="M559" s="78" t="str">
        <f t="shared" si="9"/>
        <v>OK</v>
      </c>
      <c r="N559" s="79"/>
    </row>
    <row r="560" spans="1:14" hidden="1">
      <c r="A560" s="80" t="s">
        <v>2592</v>
      </c>
      <c r="B560" s="186" t="s">
        <v>1679</v>
      </c>
      <c r="C560" s="187" t="s">
        <v>461</v>
      </c>
      <c r="D560" s="189" t="s">
        <v>1680</v>
      </c>
      <c r="E560" s="187" t="s">
        <v>482</v>
      </c>
      <c r="F560" s="187" t="s">
        <v>461</v>
      </c>
      <c r="G560" s="189" t="s">
        <v>1052</v>
      </c>
      <c r="H560" s="188" t="str">
        <f>IF(OR(AND('C6'!V16="",'C6'!W16=""),AND('C6'!V242="",'C6'!W242=""),AND('C6'!W16="X",'C6'!W242="X"),OR('C6'!W16="M",'C6'!W242="M")),"",SUM('C6'!V16,'C6'!V242))</f>
        <v/>
      </c>
      <c r="I560" s="188" t="str">
        <f>IF(AND(AND('C6'!W16="X",'C6'!W242="X"),SUM('C6'!V16,'C6'!V242)=0,ISNUMBER('C6'!V468)),"",IF(OR('C6'!W16="M",'C6'!W242="M"),"M",IF(AND('C6'!W16='C6'!W242,OR('C6'!W16="X",'C6'!W16="W",'C6'!W16="Z")),UPPER('C6'!W16),"")))</f>
        <v/>
      </c>
      <c r="J560" s="81" t="s">
        <v>482</v>
      </c>
      <c r="K560" s="188" t="str">
        <f>IF(AND(ISBLANK('C6'!V468),$L$560&lt;&gt;"Z"),"",'C6'!V468)</f>
        <v/>
      </c>
      <c r="L560" s="188" t="str">
        <f>IF(ISBLANK('C6'!W468),"",'C6'!W468)</f>
        <v/>
      </c>
      <c r="M560" s="78" t="str">
        <f t="shared" si="9"/>
        <v>OK</v>
      </c>
      <c r="N560" s="79"/>
    </row>
    <row r="561" spans="1:14" hidden="1">
      <c r="A561" s="80" t="s">
        <v>2592</v>
      </c>
      <c r="B561" s="186" t="s">
        <v>1681</v>
      </c>
      <c r="C561" s="187" t="s">
        <v>461</v>
      </c>
      <c r="D561" s="189" t="s">
        <v>1682</v>
      </c>
      <c r="E561" s="187" t="s">
        <v>482</v>
      </c>
      <c r="F561" s="187" t="s">
        <v>461</v>
      </c>
      <c r="G561" s="189" t="s">
        <v>1053</v>
      </c>
      <c r="H561" s="188" t="str">
        <f>IF(OR(AND('C6'!V17="",'C6'!W17=""),AND('C6'!V243="",'C6'!W243=""),AND('C6'!W17="X",'C6'!W243="X"),OR('C6'!W17="M",'C6'!W243="M")),"",SUM('C6'!V17,'C6'!V243))</f>
        <v/>
      </c>
      <c r="I561" s="188" t="str">
        <f>IF(AND(AND('C6'!W17="X",'C6'!W243="X"),SUM('C6'!V17,'C6'!V243)=0,ISNUMBER('C6'!V469)),"",IF(OR('C6'!W17="M",'C6'!W243="M"),"M",IF(AND('C6'!W17='C6'!W243,OR('C6'!W17="X",'C6'!W17="W",'C6'!W17="Z")),UPPER('C6'!W17),"")))</f>
        <v/>
      </c>
      <c r="J561" s="81" t="s">
        <v>482</v>
      </c>
      <c r="K561" s="188" t="str">
        <f>IF(AND(ISBLANK('C6'!V469),$L$561&lt;&gt;"Z"),"",'C6'!V469)</f>
        <v/>
      </c>
      <c r="L561" s="188" t="str">
        <f>IF(ISBLANK('C6'!W469),"",'C6'!W469)</f>
        <v/>
      </c>
      <c r="M561" s="78" t="str">
        <f t="shared" ref="M561:M624" si="10">IF(AND(ISNUMBER(H561),ISNUMBER(K561)),IF(OR(ROUND(H561,0)&lt;&gt;ROUND(K561,0),I561&lt;&gt;L561),"Check","OK"),IF(OR(AND(H561&lt;&gt;K561,I561&lt;&gt;"Z",L561&lt;&gt;"Z"),I561&lt;&gt;L561),"Check","OK"))</f>
        <v>OK</v>
      </c>
      <c r="N561" s="79"/>
    </row>
    <row r="562" spans="1:14" hidden="1">
      <c r="A562" s="80" t="s">
        <v>2592</v>
      </c>
      <c r="B562" s="186" t="s">
        <v>1683</v>
      </c>
      <c r="C562" s="187" t="s">
        <v>461</v>
      </c>
      <c r="D562" s="189" t="s">
        <v>1684</v>
      </c>
      <c r="E562" s="187" t="s">
        <v>482</v>
      </c>
      <c r="F562" s="187" t="s">
        <v>461</v>
      </c>
      <c r="G562" s="189" t="s">
        <v>1054</v>
      </c>
      <c r="H562" s="188" t="str">
        <f>IF(OR(AND('C6'!V18="",'C6'!W18=""),AND('C6'!V244="",'C6'!W244=""),AND('C6'!W18="X",'C6'!W244="X"),OR('C6'!W18="M",'C6'!W244="M")),"",SUM('C6'!V18,'C6'!V244))</f>
        <v/>
      </c>
      <c r="I562" s="188" t="str">
        <f>IF(AND(AND('C6'!W18="X",'C6'!W244="X"),SUM('C6'!V18,'C6'!V244)=0,ISNUMBER('C6'!V470)),"",IF(OR('C6'!W18="M",'C6'!W244="M"),"M",IF(AND('C6'!W18='C6'!W244,OR('C6'!W18="X",'C6'!W18="W",'C6'!W18="Z")),UPPER('C6'!W18),"")))</f>
        <v/>
      </c>
      <c r="J562" s="81" t="s">
        <v>482</v>
      </c>
      <c r="K562" s="188" t="str">
        <f>IF(AND(ISBLANK('C6'!V470),$L$562&lt;&gt;"Z"),"",'C6'!V470)</f>
        <v/>
      </c>
      <c r="L562" s="188" t="str">
        <f>IF(ISBLANK('C6'!W470),"",'C6'!W470)</f>
        <v/>
      </c>
      <c r="M562" s="78" t="str">
        <f t="shared" si="10"/>
        <v>OK</v>
      </c>
      <c r="N562" s="79"/>
    </row>
    <row r="563" spans="1:14" hidden="1">
      <c r="A563" s="80" t="s">
        <v>2592</v>
      </c>
      <c r="B563" s="186" t="s">
        <v>1685</v>
      </c>
      <c r="C563" s="187" t="s">
        <v>461</v>
      </c>
      <c r="D563" s="189" t="s">
        <v>1686</v>
      </c>
      <c r="E563" s="187" t="s">
        <v>482</v>
      </c>
      <c r="F563" s="187" t="s">
        <v>461</v>
      </c>
      <c r="G563" s="189" t="s">
        <v>1055</v>
      </c>
      <c r="H563" s="188" t="str">
        <f>IF(OR(AND('C6'!V19="",'C6'!W19=""),AND('C6'!V245="",'C6'!W245=""),AND('C6'!W19="X",'C6'!W245="X"),OR('C6'!W19="M",'C6'!W245="M")),"",SUM('C6'!V19,'C6'!V245))</f>
        <v/>
      </c>
      <c r="I563" s="188" t="str">
        <f>IF(AND(AND('C6'!W19="X",'C6'!W245="X"),SUM('C6'!V19,'C6'!V245)=0,ISNUMBER('C6'!V471)),"",IF(OR('C6'!W19="M",'C6'!W245="M"),"M",IF(AND('C6'!W19='C6'!W245,OR('C6'!W19="X",'C6'!W19="W",'C6'!W19="Z")),UPPER('C6'!W19),"")))</f>
        <v/>
      </c>
      <c r="J563" s="81" t="s">
        <v>482</v>
      </c>
      <c r="K563" s="188" t="str">
        <f>IF(AND(ISBLANK('C6'!V471),$L$563&lt;&gt;"Z"),"",'C6'!V471)</f>
        <v/>
      </c>
      <c r="L563" s="188" t="str">
        <f>IF(ISBLANK('C6'!W471),"",'C6'!W471)</f>
        <v/>
      </c>
      <c r="M563" s="78" t="str">
        <f t="shared" si="10"/>
        <v>OK</v>
      </c>
      <c r="N563" s="79"/>
    </row>
    <row r="564" spans="1:14" hidden="1">
      <c r="A564" s="80" t="s">
        <v>2592</v>
      </c>
      <c r="B564" s="186" t="s">
        <v>1687</v>
      </c>
      <c r="C564" s="187" t="s">
        <v>461</v>
      </c>
      <c r="D564" s="189" t="s">
        <v>1688</v>
      </c>
      <c r="E564" s="187" t="s">
        <v>482</v>
      </c>
      <c r="F564" s="187" t="s">
        <v>461</v>
      </c>
      <c r="G564" s="189" t="s">
        <v>1056</v>
      </c>
      <c r="H564" s="188" t="str">
        <f>IF(OR(AND('C6'!V20="",'C6'!W20=""),AND('C6'!V246="",'C6'!W246=""),AND('C6'!W20="X",'C6'!W246="X"),OR('C6'!W20="M",'C6'!W246="M")),"",SUM('C6'!V20,'C6'!V246))</f>
        <v/>
      </c>
      <c r="I564" s="188" t="str">
        <f>IF(AND(AND('C6'!W20="X",'C6'!W246="X"),SUM('C6'!V20,'C6'!V246)=0,ISNUMBER('C6'!V472)),"",IF(OR('C6'!W20="M",'C6'!W246="M"),"M",IF(AND('C6'!W20='C6'!W246,OR('C6'!W20="X",'C6'!W20="W",'C6'!W20="Z")),UPPER('C6'!W20),"")))</f>
        <v/>
      </c>
      <c r="J564" s="81" t="s">
        <v>482</v>
      </c>
      <c r="K564" s="188" t="str">
        <f>IF(AND(ISBLANK('C6'!V472),$L$564&lt;&gt;"Z"),"",'C6'!V472)</f>
        <v/>
      </c>
      <c r="L564" s="188" t="str">
        <f>IF(ISBLANK('C6'!W472),"",'C6'!W472)</f>
        <v/>
      </c>
      <c r="M564" s="78" t="str">
        <f t="shared" si="10"/>
        <v>OK</v>
      </c>
      <c r="N564" s="79"/>
    </row>
    <row r="565" spans="1:14" hidden="1">
      <c r="A565" s="80" t="s">
        <v>2592</v>
      </c>
      <c r="B565" s="186" t="s">
        <v>1689</v>
      </c>
      <c r="C565" s="187" t="s">
        <v>461</v>
      </c>
      <c r="D565" s="189" t="s">
        <v>1690</v>
      </c>
      <c r="E565" s="187" t="s">
        <v>482</v>
      </c>
      <c r="F565" s="187" t="s">
        <v>461</v>
      </c>
      <c r="G565" s="189" t="s">
        <v>1057</v>
      </c>
      <c r="H565" s="188" t="str">
        <f>IF(OR(AND('C6'!V21="",'C6'!W21=""),AND('C6'!V247="",'C6'!W247=""),AND('C6'!W21="X",'C6'!W247="X"),OR('C6'!W21="M",'C6'!W247="M")),"",SUM('C6'!V21,'C6'!V247))</f>
        <v/>
      </c>
      <c r="I565" s="188" t="str">
        <f>IF(AND(AND('C6'!W21="X",'C6'!W247="X"),SUM('C6'!V21,'C6'!V247)=0,ISNUMBER('C6'!V473)),"",IF(OR('C6'!W21="M",'C6'!W247="M"),"M",IF(AND('C6'!W21='C6'!W247,OR('C6'!W21="X",'C6'!W21="W",'C6'!W21="Z")),UPPER('C6'!W21),"")))</f>
        <v/>
      </c>
      <c r="J565" s="81" t="s">
        <v>482</v>
      </c>
      <c r="K565" s="188" t="str">
        <f>IF(AND(ISBLANK('C6'!V473),$L$565&lt;&gt;"Z"),"",'C6'!V473)</f>
        <v/>
      </c>
      <c r="L565" s="188" t="str">
        <f>IF(ISBLANK('C6'!W473),"",'C6'!W473)</f>
        <v/>
      </c>
      <c r="M565" s="78" t="str">
        <f t="shared" si="10"/>
        <v>OK</v>
      </c>
      <c r="N565" s="79"/>
    </row>
    <row r="566" spans="1:14" hidden="1">
      <c r="A566" s="80" t="s">
        <v>2592</v>
      </c>
      <c r="B566" s="186" t="s">
        <v>1691</v>
      </c>
      <c r="C566" s="187" t="s">
        <v>461</v>
      </c>
      <c r="D566" s="189" t="s">
        <v>1692</v>
      </c>
      <c r="E566" s="187" t="s">
        <v>482</v>
      </c>
      <c r="F566" s="187" t="s">
        <v>461</v>
      </c>
      <c r="G566" s="189" t="s">
        <v>1058</v>
      </c>
      <c r="H566" s="188" t="str">
        <f>IF(OR(AND('C6'!V22="",'C6'!W22=""),AND('C6'!V248="",'C6'!W248=""),AND('C6'!W22="X",'C6'!W248="X"),OR('C6'!W22="M",'C6'!W248="M")),"",SUM('C6'!V22,'C6'!V248))</f>
        <v/>
      </c>
      <c r="I566" s="188" t="str">
        <f>IF(AND(AND('C6'!W22="X",'C6'!W248="X"),SUM('C6'!V22,'C6'!V248)=0,ISNUMBER('C6'!V474)),"",IF(OR('C6'!W22="M",'C6'!W248="M"),"M",IF(AND('C6'!W22='C6'!W248,OR('C6'!W22="X",'C6'!W22="W",'C6'!W22="Z")),UPPER('C6'!W22),"")))</f>
        <v/>
      </c>
      <c r="J566" s="81" t="s">
        <v>482</v>
      </c>
      <c r="K566" s="188" t="str">
        <f>IF(AND(ISBLANK('C6'!V474),$L$566&lt;&gt;"Z"),"",'C6'!V474)</f>
        <v/>
      </c>
      <c r="L566" s="188" t="str">
        <f>IF(ISBLANK('C6'!W474),"",'C6'!W474)</f>
        <v/>
      </c>
      <c r="M566" s="78" t="str">
        <f t="shared" si="10"/>
        <v>OK</v>
      </c>
      <c r="N566" s="79"/>
    </row>
    <row r="567" spans="1:14" hidden="1">
      <c r="A567" s="80" t="s">
        <v>2592</v>
      </c>
      <c r="B567" s="186" t="s">
        <v>1693</v>
      </c>
      <c r="C567" s="187" t="s">
        <v>461</v>
      </c>
      <c r="D567" s="189" t="s">
        <v>1694</v>
      </c>
      <c r="E567" s="187" t="s">
        <v>482</v>
      </c>
      <c r="F567" s="187" t="s">
        <v>461</v>
      </c>
      <c r="G567" s="189" t="s">
        <v>1059</v>
      </c>
      <c r="H567" s="188" t="str">
        <f>IF(OR(AND('C6'!V23="",'C6'!W23=""),AND('C6'!V249="",'C6'!W249=""),AND('C6'!W23="X",'C6'!W249="X"),OR('C6'!W23="M",'C6'!W249="M")),"",SUM('C6'!V23,'C6'!V249))</f>
        <v/>
      </c>
      <c r="I567" s="188" t="str">
        <f>IF(AND(AND('C6'!W23="X",'C6'!W249="X"),SUM('C6'!V23,'C6'!V249)=0,ISNUMBER('C6'!V475)),"",IF(OR('C6'!W23="M",'C6'!W249="M"),"M",IF(AND('C6'!W23='C6'!W249,OR('C6'!W23="X",'C6'!W23="W",'C6'!W23="Z")),UPPER('C6'!W23),"")))</f>
        <v/>
      </c>
      <c r="J567" s="81" t="s">
        <v>482</v>
      </c>
      <c r="K567" s="188" t="str">
        <f>IF(AND(ISBLANK('C6'!V475),$L$567&lt;&gt;"Z"),"",'C6'!V475)</f>
        <v/>
      </c>
      <c r="L567" s="188" t="str">
        <f>IF(ISBLANK('C6'!W475),"",'C6'!W475)</f>
        <v/>
      </c>
      <c r="M567" s="78" t="str">
        <f t="shared" si="10"/>
        <v>OK</v>
      </c>
      <c r="N567" s="79"/>
    </row>
    <row r="568" spans="1:14" hidden="1">
      <c r="A568" s="80" t="s">
        <v>2592</v>
      </c>
      <c r="B568" s="186" t="s">
        <v>1695</v>
      </c>
      <c r="C568" s="187" t="s">
        <v>461</v>
      </c>
      <c r="D568" s="189" t="s">
        <v>1696</v>
      </c>
      <c r="E568" s="187" t="s">
        <v>482</v>
      </c>
      <c r="F568" s="187" t="s">
        <v>461</v>
      </c>
      <c r="G568" s="189" t="s">
        <v>1060</v>
      </c>
      <c r="H568" s="188" t="str">
        <f>IF(OR(AND('C6'!V24="",'C6'!W24=""),AND('C6'!V250="",'C6'!W250=""),AND('C6'!W24="X",'C6'!W250="X"),OR('C6'!W24="M",'C6'!W250="M")),"",SUM('C6'!V24,'C6'!V250))</f>
        <v/>
      </c>
      <c r="I568" s="188" t="str">
        <f>IF(AND(AND('C6'!W24="X",'C6'!W250="X"),SUM('C6'!V24,'C6'!V250)=0,ISNUMBER('C6'!V476)),"",IF(OR('C6'!W24="M",'C6'!W250="M"),"M",IF(AND('C6'!W24='C6'!W250,OR('C6'!W24="X",'C6'!W24="W",'C6'!W24="Z")),UPPER('C6'!W24),"")))</f>
        <v/>
      </c>
      <c r="J568" s="81" t="s">
        <v>482</v>
      </c>
      <c r="K568" s="188" t="str">
        <f>IF(AND(ISBLANK('C6'!V476),$L$568&lt;&gt;"Z"),"",'C6'!V476)</f>
        <v/>
      </c>
      <c r="L568" s="188" t="str">
        <f>IF(ISBLANK('C6'!W476),"",'C6'!W476)</f>
        <v/>
      </c>
      <c r="M568" s="78" t="str">
        <f t="shared" si="10"/>
        <v>OK</v>
      </c>
      <c r="N568" s="79"/>
    </row>
    <row r="569" spans="1:14" hidden="1">
      <c r="A569" s="80" t="s">
        <v>2592</v>
      </c>
      <c r="B569" s="186" t="s">
        <v>1697</v>
      </c>
      <c r="C569" s="187" t="s">
        <v>461</v>
      </c>
      <c r="D569" s="189" t="s">
        <v>1698</v>
      </c>
      <c r="E569" s="187" t="s">
        <v>482</v>
      </c>
      <c r="F569" s="187" t="s">
        <v>461</v>
      </c>
      <c r="G569" s="189" t="s">
        <v>1061</v>
      </c>
      <c r="H569" s="188" t="str">
        <f>IF(OR(AND('C6'!V25="",'C6'!W25=""),AND('C6'!V251="",'C6'!W251=""),AND('C6'!W25="X",'C6'!W251="X"),OR('C6'!W25="M",'C6'!W251="M")),"",SUM('C6'!V25,'C6'!V251))</f>
        <v/>
      </c>
      <c r="I569" s="188" t="str">
        <f>IF(AND(AND('C6'!W25="X",'C6'!W251="X"),SUM('C6'!V25,'C6'!V251)=0,ISNUMBER('C6'!V477)),"",IF(OR('C6'!W25="M",'C6'!W251="M"),"M",IF(AND('C6'!W25='C6'!W251,OR('C6'!W25="X",'C6'!W25="W",'C6'!W25="Z")),UPPER('C6'!W25),"")))</f>
        <v/>
      </c>
      <c r="J569" s="81" t="s">
        <v>482</v>
      </c>
      <c r="K569" s="188" t="str">
        <f>IF(AND(ISBLANK('C6'!V477),$L$569&lt;&gt;"Z"),"",'C6'!V477)</f>
        <v/>
      </c>
      <c r="L569" s="188" t="str">
        <f>IF(ISBLANK('C6'!W477),"",'C6'!W477)</f>
        <v/>
      </c>
      <c r="M569" s="78" t="str">
        <f t="shared" si="10"/>
        <v>OK</v>
      </c>
      <c r="N569" s="79"/>
    </row>
    <row r="570" spans="1:14" hidden="1">
      <c r="A570" s="80" t="s">
        <v>2592</v>
      </c>
      <c r="B570" s="186" t="s">
        <v>1699</v>
      </c>
      <c r="C570" s="187" t="s">
        <v>461</v>
      </c>
      <c r="D570" s="189" t="s">
        <v>1700</v>
      </c>
      <c r="E570" s="187" t="s">
        <v>482</v>
      </c>
      <c r="F570" s="187" t="s">
        <v>461</v>
      </c>
      <c r="G570" s="189" t="s">
        <v>1062</v>
      </c>
      <c r="H570" s="188" t="str">
        <f>IF(OR(AND('C6'!V26="",'C6'!W26=""),AND('C6'!V252="",'C6'!W252=""),AND('C6'!W26="X",'C6'!W252="X"),OR('C6'!W26="M",'C6'!W252="M")),"",SUM('C6'!V26,'C6'!V252))</f>
        <v/>
      </c>
      <c r="I570" s="188" t="str">
        <f>IF(AND(AND('C6'!W26="X",'C6'!W252="X"),SUM('C6'!V26,'C6'!V252)=0,ISNUMBER('C6'!V478)),"",IF(OR('C6'!W26="M",'C6'!W252="M"),"M",IF(AND('C6'!W26='C6'!W252,OR('C6'!W26="X",'C6'!W26="W",'C6'!W26="Z")),UPPER('C6'!W26),"")))</f>
        <v/>
      </c>
      <c r="J570" s="81" t="s">
        <v>482</v>
      </c>
      <c r="K570" s="188" t="str">
        <f>IF(AND(ISBLANK('C6'!V478),$L$570&lt;&gt;"Z"),"",'C6'!V478)</f>
        <v/>
      </c>
      <c r="L570" s="188" t="str">
        <f>IF(ISBLANK('C6'!W478),"",'C6'!W478)</f>
        <v/>
      </c>
      <c r="M570" s="78" t="str">
        <f t="shared" si="10"/>
        <v>OK</v>
      </c>
      <c r="N570" s="79"/>
    </row>
    <row r="571" spans="1:14" hidden="1">
      <c r="A571" s="80" t="s">
        <v>2592</v>
      </c>
      <c r="B571" s="186" t="s">
        <v>1701</v>
      </c>
      <c r="C571" s="187" t="s">
        <v>461</v>
      </c>
      <c r="D571" s="189" t="s">
        <v>1702</v>
      </c>
      <c r="E571" s="187" t="s">
        <v>482</v>
      </c>
      <c r="F571" s="187" t="s">
        <v>461</v>
      </c>
      <c r="G571" s="189" t="s">
        <v>1063</v>
      </c>
      <c r="H571" s="188" t="str">
        <f>IF(OR(AND('C6'!V27="",'C6'!W27=""),AND('C6'!V253="",'C6'!W253=""),AND('C6'!W27="X",'C6'!W253="X"),OR('C6'!W27="M",'C6'!W253="M")),"",SUM('C6'!V27,'C6'!V253))</f>
        <v/>
      </c>
      <c r="I571" s="188" t="str">
        <f>IF(AND(AND('C6'!W27="X",'C6'!W253="X"),SUM('C6'!V27,'C6'!V253)=0,ISNUMBER('C6'!V479)),"",IF(OR('C6'!W27="M",'C6'!W253="M"),"M",IF(AND('C6'!W27='C6'!W253,OR('C6'!W27="X",'C6'!W27="W",'C6'!W27="Z")),UPPER('C6'!W27),"")))</f>
        <v/>
      </c>
      <c r="J571" s="81" t="s">
        <v>482</v>
      </c>
      <c r="K571" s="188" t="str">
        <f>IF(AND(ISBLANK('C6'!V479),$L$571&lt;&gt;"Z"),"",'C6'!V479)</f>
        <v/>
      </c>
      <c r="L571" s="188" t="str">
        <f>IF(ISBLANK('C6'!W479),"",'C6'!W479)</f>
        <v/>
      </c>
      <c r="M571" s="78" t="str">
        <f t="shared" si="10"/>
        <v>OK</v>
      </c>
      <c r="N571" s="79"/>
    </row>
    <row r="572" spans="1:14" hidden="1">
      <c r="A572" s="80" t="s">
        <v>2592</v>
      </c>
      <c r="B572" s="186" t="s">
        <v>1703</v>
      </c>
      <c r="C572" s="187" t="s">
        <v>461</v>
      </c>
      <c r="D572" s="189" t="s">
        <v>1704</v>
      </c>
      <c r="E572" s="187" t="s">
        <v>482</v>
      </c>
      <c r="F572" s="187" t="s">
        <v>461</v>
      </c>
      <c r="G572" s="189" t="s">
        <v>1064</v>
      </c>
      <c r="H572" s="188" t="str">
        <f>IF(OR(AND('C6'!V28="",'C6'!W28=""),AND('C6'!V254="",'C6'!W254=""),AND('C6'!W28="X",'C6'!W254="X"),OR('C6'!W28="M",'C6'!W254="M")),"",SUM('C6'!V28,'C6'!V254))</f>
        <v/>
      </c>
      <c r="I572" s="188" t="str">
        <f>IF(AND(AND('C6'!W28="X",'C6'!W254="X"),SUM('C6'!V28,'C6'!V254)=0,ISNUMBER('C6'!V480)),"",IF(OR('C6'!W28="M",'C6'!W254="M"),"M",IF(AND('C6'!W28='C6'!W254,OR('C6'!W28="X",'C6'!W28="W",'C6'!W28="Z")),UPPER('C6'!W28),"")))</f>
        <v/>
      </c>
      <c r="J572" s="81" t="s">
        <v>482</v>
      </c>
      <c r="K572" s="188" t="str">
        <f>IF(AND(ISBLANK('C6'!V480),$L$572&lt;&gt;"Z"),"",'C6'!V480)</f>
        <v/>
      </c>
      <c r="L572" s="188" t="str">
        <f>IF(ISBLANK('C6'!W480),"",'C6'!W480)</f>
        <v/>
      </c>
      <c r="M572" s="78" t="str">
        <f t="shared" si="10"/>
        <v>OK</v>
      </c>
      <c r="N572" s="79"/>
    </row>
    <row r="573" spans="1:14" hidden="1">
      <c r="A573" s="80" t="s">
        <v>2592</v>
      </c>
      <c r="B573" s="186" t="s">
        <v>1705</v>
      </c>
      <c r="C573" s="187" t="s">
        <v>461</v>
      </c>
      <c r="D573" s="189" t="s">
        <v>1706</v>
      </c>
      <c r="E573" s="187" t="s">
        <v>482</v>
      </c>
      <c r="F573" s="187" t="s">
        <v>461</v>
      </c>
      <c r="G573" s="189" t="s">
        <v>1065</v>
      </c>
      <c r="H573" s="188" t="str">
        <f>IF(OR(AND('C6'!V29="",'C6'!W29=""),AND('C6'!V255="",'C6'!W255=""),AND('C6'!W29="X",'C6'!W255="X"),OR('C6'!W29="M",'C6'!W255="M")),"",SUM('C6'!V29,'C6'!V255))</f>
        <v/>
      </c>
      <c r="I573" s="188" t="str">
        <f>IF(AND(AND('C6'!W29="X",'C6'!W255="X"),SUM('C6'!V29,'C6'!V255)=0,ISNUMBER('C6'!V481)),"",IF(OR('C6'!W29="M",'C6'!W255="M"),"M",IF(AND('C6'!W29='C6'!W255,OR('C6'!W29="X",'C6'!W29="W",'C6'!W29="Z")),UPPER('C6'!W29),"")))</f>
        <v/>
      </c>
      <c r="J573" s="81" t="s">
        <v>482</v>
      </c>
      <c r="K573" s="188" t="str">
        <f>IF(AND(ISBLANK('C6'!V481),$L$573&lt;&gt;"Z"),"",'C6'!V481)</f>
        <v/>
      </c>
      <c r="L573" s="188" t="str">
        <f>IF(ISBLANK('C6'!W481),"",'C6'!W481)</f>
        <v/>
      </c>
      <c r="M573" s="78" t="str">
        <f t="shared" si="10"/>
        <v>OK</v>
      </c>
      <c r="N573" s="79"/>
    </row>
    <row r="574" spans="1:14" hidden="1">
      <c r="A574" s="80" t="s">
        <v>2592</v>
      </c>
      <c r="B574" s="186" t="s">
        <v>1707</v>
      </c>
      <c r="C574" s="187" t="s">
        <v>461</v>
      </c>
      <c r="D574" s="189" t="s">
        <v>1708</v>
      </c>
      <c r="E574" s="187" t="s">
        <v>482</v>
      </c>
      <c r="F574" s="187" t="s">
        <v>461</v>
      </c>
      <c r="G574" s="189" t="s">
        <v>1066</v>
      </c>
      <c r="H574" s="188" t="str">
        <f>IF(OR(AND('C6'!V30="",'C6'!W30=""),AND('C6'!V256="",'C6'!W256=""),AND('C6'!W30="X",'C6'!W256="X"),OR('C6'!W30="M",'C6'!W256="M")),"",SUM('C6'!V30,'C6'!V256))</f>
        <v/>
      </c>
      <c r="I574" s="188" t="str">
        <f>IF(AND(AND('C6'!W30="X",'C6'!W256="X"),SUM('C6'!V30,'C6'!V256)=0,ISNUMBER('C6'!V482)),"",IF(OR('C6'!W30="M",'C6'!W256="M"),"M",IF(AND('C6'!W30='C6'!W256,OR('C6'!W30="X",'C6'!W30="W",'C6'!W30="Z")),UPPER('C6'!W30),"")))</f>
        <v/>
      </c>
      <c r="J574" s="81" t="s">
        <v>482</v>
      </c>
      <c r="K574" s="188" t="str">
        <f>IF(AND(ISBLANK('C6'!V482),$L$574&lt;&gt;"Z"),"",'C6'!V482)</f>
        <v/>
      </c>
      <c r="L574" s="188" t="str">
        <f>IF(ISBLANK('C6'!W482),"",'C6'!W482)</f>
        <v/>
      </c>
      <c r="M574" s="78" t="str">
        <f t="shared" si="10"/>
        <v>OK</v>
      </c>
      <c r="N574" s="79"/>
    </row>
    <row r="575" spans="1:14" hidden="1">
      <c r="A575" s="80" t="s">
        <v>2592</v>
      </c>
      <c r="B575" s="186" t="s">
        <v>1709</v>
      </c>
      <c r="C575" s="187" t="s">
        <v>461</v>
      </c>
      <c r="D575" s="189" t="s">
        <v>1710</v>
      </c>
      <c r="E575" s="187" t="s">
        <v>482</v>
      </c>
      <c r="F575" s="187" t="s">
        <v>461</v>
      </c>
      <c r="G575" s="189" t="s">
        <v>1067</v>
      </c>
      <c r="H575" s="188" t="str">
        <f>IF(OR(AND('C6'!V31="",'C6'!W31=""),AND('C6'!V257="",'C6'!W257=""),AND('C6'!W31="X",'C6'!W257="X"),OR('C6'!W31="M",'C6'!W257="M")),"",SUM('C6'!V31,'C6'!V257))</f>
        <v/>
      </c>
      <c r="I575" s="188" t="str">
        <f>IF(AND(AND('C6'!W31="X",'C6'!W257="X"),SUM('C6'!V31,'C6'!V257)=0,ISNUMBER('C6'!V483)),"",IF(OR('C6'!W31="M",'C6'!W257="M"),"M",IF(AND('C6'!W31='C6'!W257,OR('C6'!W31="X",'C6'!W31="W",'C6'!W31="Z")),UPPER('C6'!W31),"")))</f>
        <v/>
      </c>
      <c r="J575" s="81" t="s">
        <v>482</v>
      </c>
      <c r="K575" s="188" t="str">
        <f>IF(AND(ISBLANK('C6'!V483),$L$575&lt;&gt;"Z"),"",'C6'!V483)</f>
        <v/>
      </c>
      <c r="L575" s="188" t="str">
        <f>IF(ISBLANK('C6'!W483),"",'C6'!W483)</f>
        <v/>
      </c>
      <c r="M575" s="78" t="str">
        <f t="shared" si="10"/>
        <v>OK</v>
      </c>
      <c r="N575" s="79"/>
    </row>
    <row r="576" spans="1:14" hidden="1">
      <c r="A576" s="80" t="s">
        <v>2592</v>
      </c>
      <c r="B576" s="186" t="s">
        <v>1711</v>
      </c>
      <c r="C576" s="187" t="s">
        <v>461</v>
      </c>
      <c r="D576" s="189" t="s">
        <v>1712</v>
      </c>
      <c r="E576" s="187" t="s">
        <v>482</v>
      </c>
      <c r="F576" s="187" t="s">
        <v>461</v>
      </c>
      <c r="G576" s="189" t="s">
        <v>1068</v>
      </c>
      <c r="H576" s="188" t="str">
        <f>IF(OR(AND('C6'!V32="",'C6'!W32=""),AND('C6'!V258="",'C6'!W258=""),AND('C6'!W32="X",'C6'!W258="X"),OR('C6'!W32="M",'C6'!W258="M")),"",SUM('C6'!V32,'C6'!V258))</f>
        <v/>
      </c>
      <c r="I576" s="188" t="str">
        <f>IF(AND(AND('C6'!W32="X",'C6'!W258="X"),SUM('C6'!V32,'C6'!V258)=0,ISNUMBER('C6'!V484)),"",IF(OR('C6'!W32="M",'C6'!W258="M"),"M",IF(AND('C6'!W32='C6'!W258,OR('C6'!W32="X",'C6'!W32="W",'C6'!W32="Z")),UPPER('C6'!W32),"")))</f>
        <v/>
      </c>
      <c r="J576" s="81" t="s">
        <v>482</v>
      </c>
      <c r="K576" s="188" t="str">
        <f>IF(AND(ISBLANK('C6'!V484),$L$576&lt;&gt;"Z"),"",'C6'!V484)</f>
        <v/>
      </c>
      <c r="L576" s="188" t="str">
        <f>IF(ISBLANK('C6'!W484),"",'C6'!W484)</f>
        <v/>
      </c>
      <c r="M576" s="78" t="str">
        <f t="shared" si="10"/>
        <v>OK</v>
      </c>
      <c r="N576" s="79"/>
    </row>
    <row r="577" spans="1:14" hidden="1">
      <c r="A577" s="80" t="s">
        <v>2592</v>
      </c>
      <c r="B577" s="186" t="s">
        <v>1713</v>
      </c>
      <c r="C577" s="187" t="s">
        <v>461</v>
      </c>
      <c r="D577" s="189" t="s">
        <v>1714</v>
      </c>
      <c r="E577" s="187" t="s">
        <v>482</v>
      </c>
      <c r="F577" s="187" t="s">
        <v>461</v>
      </c>
      <c r="G577" s="189" t="s">
        <v>1069</v>
      </c>
      <c r="H577" s="188" t="str">
        <f>IF(OR(AND('C6'!V33="",'C6'!W33=""),AND('C6'!V259="",'C6'!W259=""),AND('C6'!W33="X",'C6'!W259="X"),OR('C6'!W33="M",'C6'!W259="M")),"",SUM('C6'!V33,'C6'!V259))</f>
        <v/>
      </c>
      <c r="I577" s="188" t="str">
        <f>IF(AND(AND('C6'!W33="X",'C6'!W259="X"),SUM('C6'!V33,'C6'!V259)=0,ISNUMBER('C6'!V485)),"",IF(OR('C6'!W33="M",'C6'!W259="M"),"M",IF(AND('C6'!W33='C6'!W259,OR('C6'!W33="X",'C6'!W33="W",'C6'!W33="Z")),UPPER('C6'!W33),"")))</f>
        <v/>
      </c>
      <c r="J577" s="81" t="s">
        <v>482</v>
      </c>
      <c r="K577" s="188" t="str">
        <f>IF(AND(ISBLANK('C6'!V485),$L$577&lt;&gt;"Z"),"",'C6'!V485)</f>
        <v/>
      </c>
      <c r="L577" s="188" t="str">
        <f>IF(ISBLANK('C6'!W485),"",'C6'!W485)</f>
        <v/>
      </c>
      <c r="M577" s="78" t="str">
        <f t="shared" si="10"/>
        <v>OK</v>
      </c>
      <c r="N577" s="79"/>
    </row>
    <row r="578" spans="1:14" hidden="1">
      <c r="A578" s="80" t="s">
        <v>2592</v>
      </c>
      <c r="B578" s="186" t="s">
        <v>1715</v>
      </c>
      <c r="C578" s="187" t="s">
        <v>461</v>
      </c>
      <c r="D578" s="189" t="s">
        <v>1716</v>
      </c>
      <c r="E578" s="187" t="s">
        <v>482</v>
      </c>
      <c r="F578" s="187" t="s">
        <v>461</v>
      </c>
      <c r="G578" s="189" t="s">
        <v>1070</v>
      </c>
      <c r="H578" s="188" t="str">
        <f>IF(OR(AND('C6'!V34="",'C6'!W34=""),AND('C6'!V260="",'C6'!W260=""),AND('C6'!W34="X",'C6'!W260="X"),OR('C6'!W34="M",'C6'!W260="M")),"",SUM('C6'!V34,'C6'!V260))</f>
        <v/>
      </c>
      <c r="I578" s="188" t="str">
        <f>IF(AND(AND('C6'!W34="X",'C6'!W260="X"),SUM('C6'!V34,'C6'!V260)=0,ISNUMBER('C6'!V486)),"",IF(OR('C6'!W34="M",'C6'!W260="M"),"M",IF(AND('C6'!W34='C6'!W260,OR('C6'!W34="X",'C6'!W34="W",'C6'!W34="Z")),UPPER('C6'!W34),"")))</f>
        <v/>
      </c>
      <c r="J578" s="81" t="s">
        <v>482</v>
      </c>
      <c r="K578" s="188" t="str">
        <f>IF(AND(ISBLANK('C6'!V486),$L$578&lt;&gt;"Z"),"",'C6'!V486)</f>
        <v/>
      </c>
      <c r="L578" s="188" t="str">
        <f>IF(ISBLANK('C6'!W486),"",'C6'!W486)</f>
        <v/>
      </c>
      <c r="M578" s="78" t="str">
        <f t="shared" si="10"/>
        <v>OK</v>
      </c>
      <c r="N578" s="79"/>
    </row>
    <row r="579" spans="1:14" hidden="1">
      <c r="A579" s="80" t="s">
        <v>2592</v>
      </c>
      <c r="B579" s="186" t="s">
        <v>1717</v>
      </c>
      <c r="C579" s="187" t="s">
        <v>461</v>
      </c>
      <c r="D579" s="189" t="s">
        <v>1718</v>
      </c>
      <c r="E579" s="187" t="s">
        <v>482</v>
      </c>
      <c r="F579" s="187" t="s">
        <v>461</v>
      </c>
      <c r="G579" s="189" t="s">
        <v>1071</v>
      </c>
      <c r="H579" s="188" t="str">
        <f>IF(OR(AND('C6'!V35="",'C6'!W35=""),AND('C6'!V261="",'C6'!W261=""),AND('C6'!W35="X",'C6'!W261="X"),OR('C6'!W35="M",'C6'!W261="M")),"",SUM('C6'!V35,'C6'!V261))</f>
        <v/>
      </c>
      <c r="I579" s="188" t="str">
        <f>IF(AND(AND('C6'!W35="X",'C6'!W261="X"),SUM('C6'!V35,'C6'!V261)=0,ISNUMBER('C6'!V487)),"",IF(OR('C6'!W35="M",'C6'!W261="M"),"M",IF(AND('C6'!W35='C6'!W261,OR('C6'!W35="X",'C6'!W35="W",'C6'!W35="Z")),UPPER('C6'!W35),"")))</f>
        <v/>
      </c>
      <c r="J579" s="81" t="s">
        <v>482</v>
      </c>
      <c r="K579" s="188" t="str">
        <f>IF(AND(ISBLANK('C6'!V487),$L$579&lt;&gt;"Z"),"",'C6'!V487)</f>
        <v/>
      </c>
      <c r="L579" s="188" t="str">
        <f>IF(ISBLANK('C6'!W487),"",'C6'!W487)</f>
        <v/>
      </c>
      <c r="M579" s="78" t="str">
        <f t="shared" si="10"/>
        <v>OK</v>
      </c>
      <c r="N579" s="79"/>
    </row>
    <row r="580" spans="1:14" hidden="1">
      <c r="A580" s="80" t="s">
        <v>2592</v>
      </c>
      <c r="B580" s="186" t="s">
        <v>1719</v>
      </c>
      <c r="C580" s="187" t="s">
        <v>461</v>
      </c>
      <c r="D580" s="189" t="s">
        <v>1720</v>
      </c>
      <c r="E580" s="187" t="s">
        <v>482</v>
      </c>
      <c r="F580" s="187" t="s">
        <v>461</v>
      </c>
      <c r="G580" s="189" t="s">
        <v>1072</v>
      </c>
      <c r="H580" s="188" t="str">
        <f>IF(OR(AND('C6'!V36="",'C6'!W36=""),AND('C6'!V262="",'C6'!W262=""),AND('C6'!W36="X",'C6'!W262="X"),OR('C6'!W36="M",'C6'!W262="M")),"",SUM('C6'!V36,'C6'!V262))</f>
        <v/>
      </c>
      <c r="I580" s="188" t="str">
        <f>IF(AND(AND('C6'!W36="X",'C6'!W262="X"),SUM('C6'!V36,'C6'!V262)=0,ISNUMBER('C6'!V488)),"",IF(OR('C6'!W36="M",'C6'!W262="M"),"M",IF(AND('C6'!W36='C6'!W262,OR('C6'!W36="X",'C6'!W36="W",'C6'!W36="Z")),UPPER('C6'!W36),"")))</f>
        <v/>
      </c>
      <c r="J580" s="81" t="s">
        <v>482</v>
      </c>
      <c r="K580" s="188" t="str">
        <f>IF(AND(ISBLANK('C6'!V488),$L$580&lt;&gt;"Z"),"",'C6'!V488)</f>
        <v/>
      </c>
      <c r="L580" s="188" t="str">
        <f>IF(ISBLANK('C6'!W488),"",'C6'!W488)</f>
        <v/>
      </c>
      <c r="M580" s="78" t="str">
        <f t="shared" si="10"/>
        <v>OK</v>
      </c>
      <c r="N580" s="79"/>
    </row>
    <row r="581" spans="1:14" hidden="1">
      <c r="A581" s="80" t="s">
        <v>2592</v>
      </c>
      <c r="B581" s="186" t="s">
        <v>1721</v>
      </c>
      <c r="C581" s="187" t="s">
        <v>461</v>
      </c>
      <c r="D581" s="189" t="s">
        <v>1722</v>
      </c>
      <c r="E581" s="187" t="s">
        <v>482</v>
      </c>
      <c r="F581" s="187" t="s">
        <v>461</v>
      </c>
      <c r="G581" s="189" t="s">
        <v>1073</v>
      </c>
      <c r="H581" s="188" t="str">
        <f>IF(OR(AND('C6'!V37="",'C6'!W37=""),AND('C6'!V263="",'C6'!W263=""),AND('C6'!W37="X",'C6'!W263="X"),OR('C6'!W37="M",'C6'!W263="M")),"",SUM('C6'!V37,'C6'!V263))</f>
        <v/>
      </c>
      <c r="I581" s="188" t="str">
        <f>IF(AND(AND('C6'!W37="X",'C6'!W263="X"),SUM('C6'!V37,'C6'!V263)=0,ISNUMBER('C6'!V489)),"",IF(OR('C6'!W37="M",'C6'!W263="M"),"M",IF(AND('C6'!W37='C6'!W263,OR('C6'!W37="X",'C6'!W37="W",'C6'!W37="Z")),UPPER('C6'!W37),"")))</f>
        <v/>
      </c>
      <c r="J581" s="81" t="s">
        <v>482</v>
      </c>
      <c r="K581" s="188" t="str">
        <f>IF(AND(ISBLANK('C6'!V489),$L$581&lt;&gt;"Z"),"",'C6'!V489)</f>
        <v/>
      </c>
      <c r="L581" s="188" t="str">
        <f>IF(ISBLANK('C6'!W489),"",'C6'!W489)</f>
        <v/>
      </c>
      <c r="M581" s="78" t="str">
        <f t="shared" si="10"/>
        <v>OK</v>
      </c>
      <c r="N581" s="79"/>
    </row>
    <row r="582" spans="1:14" hidden="1">
      <c r="A582" s="80" t="s">
        <v>2592</v>
      </c>
      <c r="B582" s="186" t="s">
        <v>1723</v>
      </c>
      <c r="C582" s="187" t="s">
        <v>461</v>
      </c>
      <c r="D582" s="189" t="s">
        <v>1724</v>
      </c>
      <c r="E582" s="187" t="s">
        <v>482</v>
      </c>
      <c r="F582" s="187" t="s">
        <v>461</v>
      </c>
      <c r="G582" s="189" t="s">
        <v>1074</v>
      </c>
      <c r="H582" s="188" t="str">
        <f>IF(OR(AND('C6'!V38="",'C6'!W38=""),AND('C6'!V264="",'C6'!W264=""),AND('C6'!W38="X",'C6'!W264="X"),OR('C6'!W38="M",'C6'!W264="M")),"",SUM('C6'!V38,'C6'!V264))</f>
        <v/>
      </c>
      <c r="I582" s="188" t="str">
        <f>IF(AND(AND('C6'!W38="X",'C6'!W264="X"),SUM('C6'!V38,'C6'!V264)=0,ISNUMBER('C6'!V490)),"",IF(OR('C6'!W38="M",'C6'!W264="M"),"M",IF(AND('C6'!W38='C6'!W264,OR('C6'!W38="X",'C6'!W38="W",'C6'!W38="Z")),UPPER('C6'!W38),"")))</f>
        <v/>
      </c>
      <c r="J582" s="81" t="s">
        <v>482</v>
      </c>
      <c r="K582" s="188" t="str">
        <f>IF(AND(ISBLANK('C6'!V490),$L$582&lt;&gt;"Z"),"",'C6'!V490)</f>
        <v/>
      </c>
      <c r="L582" s="188" t="str">
        <f>IF(ISBLANK('C6'!W490),"",'C6'!W490)</f>
        <v/>
      </c>
      <c r="M582" s="78" t="str">
        <f t="shared" si="10"/>
        <v>OK</v>
      </c>
      <c r="N582" s="79"/>
    </row>
    <row r="583" spans="1:14" hidden="1">
      <c r="A583" s="80" t="s">
        <v>2592</v>
      </c>
      <c r="B583" s="186" t="s">
        <v>1725</v>
      </c>
      <c r="C583" s="187" t="s">
        <v>461</v>
      </c>
      <c r="D583" s="189" t="s">
        <v>1726</v>
      </c>
      <c r="E583" s="187" t="s">
        <v>482</v>
      </c>
      <c r="F583" s="187" t="s">
        <v>461</v>
      </c>
      <c r="G583" s="189" t="s">
        <v>1075</v>
      </c>
      <c r="H583" s="188" t="str">
        <f>IF(OR(AND('C6'!V39="",'C6'!W39=""),AND('C6'!V265="",'C6'!W265=""),AND('C6'!W39="X",'C6'!W265="X"),OR('C6'!W39="M",'C6'!W265="M")),"",SUM('C6'!V39,'C6'!V265))</f>
        <v/>
      </c>
      <c r="I583" s="188" t="str">
        <f>IF(AND(AND('C6'!W39="X",'C6'!W265="X"),SUM('C6'!V39,'C6'!V265)=0,ISNUMBER('C6'!V491)),"",IF(OR('C6'!W39="M",'C6'!W265="M"),"M",IF(AND('C6'!W39='C6'!W265,OR('C6'!W39="X",'C6'!W39="W",'C6'!W39="Z")),UPPER('C6'!W39),"")))</f>
        <v/>
      </c>
      <c r="J583" s="81" t="s">
        <v>482</v>
      </c>
      <c r="K583" s="188" t="str">
        <f>IF(AND(ISBLANK('C6'!V491),$L$583&lt;&gt;"Z"),"",'C6'!V491)</f>
        <v/>
      </c>
      <c r="L583" s="188" t="str">
        <f>IF(ISBLANK('C6'!W491),"",'C6'!W491)</f>
        <v/>
      </c>
      <c r="M583" s="78" t="str">
        <f t="shared" si="10"/>
        <v>OK</v>
      </c>
      <c r="N583" s="79"/>
    </row>
    <row r="584" spans="1:14" hidden="1">
      <c r="A584" s="80" t="s">
        <v>2592</v>
      </c>
      <c r="B584" s="186" t="s">
        <v>1727</v>
      </c>
      <c r="C584" s="187" t="s">
        <v>461</v>
      </c>
      <c r="D584" s="189" t="s">
        <v>1728</v>
      </c>
      <c r="E584" s="187" t="s">
        <v>482</v>
      </c>
      <c r="F584" s="187" t="s">
        <v>461</v>
      </c>
      <c r="G584" s="189" t="s">
        <v>1076</v>
      </c>
      <c r="H584" s="188" t="str">
        <f>IF(OR(AND('C6'!V40="",'C6'!W40=""),AND('C6'!V266="",'C6'!W266=""),AND('C6'!W40="X",'C6'!W266="X"),OR('C6'!W40="M",'C6'!W266="M")),"",SUM('C6'!V40,'C6'!V266))</f>
        <v/>
      </c>
      <c r="I584" s="188" t="str">
        <f>IF(AND(AND('C6'!W40="X",'C6'!W266="X"),SUM('C6'!V40,'C6'!V266)=0,ISNUMBER('C6'!V492)),"",IF(OR('C6'!W40="M",'C6'!W266="M"),"M",IF(AND('C6'!W40='C6'!W266,OR('C6'!W40="X",'C6'!W40="W",'C6'!W40="Z")),UPPER('C6'!W40),"")))</f>
        <v/>
      </c>
      <c r="J584" s="81" t="s">
        <v>482</v>
      </c>
      <c r="K584" s="188" t="str">
        <f>IF(AND(ISBLANK('C6'!V492),$L$584&lt;&gt;"Z"),"",'C6'!V492)</f>
        <v/>
      </c>
      <c r="L584" s="188" t="str">
        <f>IF(ISBLANK('C6'!W492),"",'C6'!W492)</f>
        <v/>
      </c>
      <c r="M584" s="78" t="str">
        <f t="shared" si="10"/>
        <v>OK</v>
      </c>
      <c r="N584" s="79"/>
    </row>
    <row r="585" spans="1:14" hidden="1">
      <c r="A585" s="80" t="s">
        <v>2592</v>
      </c>
      <c r="B585" s="186" t="s">
        <v>1729</v>
      </c>
      <c r="C585" s="187" t="s">
        <v>461</v>
      </c>
      <c r="D585" s="189" t="s">
        <v>1730</v>
      </c>
      <c r="E585" s="187" t="s">
        <v>482</v>
      </c>
      <c r="F585" s="187" t="s">
        <v>461</v>
      </c>
      <c r="G585" s="189" t="s">
        <v>1077</v>
      </c>
      <c r="H585" s="188" t="str">
        <f>IF(OR(AND('C6'!V41="",'C6'!W41=""),AND('C6'!V267="",'C6'!W267=""),AND('C6'!W41="X",'C6'!W267="X"),OR('C6'!W41="M",'C6'!W267="M")),"",SUM('C6'!V41,'C6'!V267))</f>
        <v/>
      </c>
      <c r="I585" s="188" t="str">
        <f>IF(AND(AND('C6'!W41="X",'C6'!W267="X"),SUM('C6'!V41,'C6'!V267)=0,ISNUMBER('C6'!V493)),"",IF(OR('C6'!W41="M",'C6'!W267="M"),"M",IF(AND('C6'!W41='C6'!W267,OR('C6'!W41="X",'C6'!W41="W",'C6'!W41="Z")),UPPER('C6'!W41),"")))</f>
        <v/>
      </c>
      <c r="J585" s="81" t="s">
        <v>482</v>
      </c>
      <c r="K585" s="188" t="str">
        <f>IF(AND(ISBLANK('C6'!V493),$L$585&lt;&gt;"Z"),"",'C6'!V493)</f>
        <v/>
      </c>
      <c r="L585" s="188" t="str">
        <f>IF(ISBLANK('C6'!W493),"",'C6'!W493)</f>
        <v/>
      </c>
      <c r="M585" s="78" t="str">
        <f t="shared" si="10"/>
        <v>OK</v>
      </c>
      <c r="N585" s="79"/>
    </row>
    <row r="586" spans="1:14" hidden="1">
      <c r="A586" s="80" t="s">
        <v>2592</v>
      </c>
      <c r="B586" s="186" t="s">
        <v>1731</v>
      </c>
      <c r="C586" s="187" t="s">
        <v>461</v>
      </c>
      <c r="D586" s="189" t="s">
        <v>1732</v>
      </c>
      <c r="E586" s="187" t="s">
        <v>482</v>
      </c>
      <c r="F586" s="187" t="s">
        <v>461</v>
      </c>
      <c r="G586" s="189" t="s">
        <v>1078</v>
      </c>
      <c r="H586" s="188" t="str">
        <f>IF(OR(AND('C6'!V42="",'C6'!W42=""),AND('C6'!V268="",'C6'!W268=""),AND('C6'!W42="X",'C6'!W268="X"),OR('C6'!W42="M",'C6'!W268="M")),"",SUM('C6'!V42,'C6'!V268))</f>
        <v/>
      </c>
      <c r="I586" s="188" t="str">
        <f>IF(AND(AND('C6'!W42="X",'C6'!W268="X"),SUM('C6'!V42,'C6'!V268)=0,ISNUMBER('C6'!V494)),"",IF(OR('C6'!W42="M",'C6'!W268="M"),"M",IF(AND('C6'!W42='C6'!W268,OR('C6'!W42="X",'C6'!W42="W",'C6'!W42="Z")),UPPER('C6'!W42),"")))</f>
        <v/>
      </c>
      <c r="J586" s="81" t="s">
        <v>482</v>
      </c>
      <c r="K586" s="188" t="str">
        <f>IF(AND(ISBLANK('C6'!V494),$L$586&lt;&gt;"Z"),"",'C6'!V494)</f>
        <v/>
      </c>
      <c r="L586" s="188" t="str">
        <f>IF(ISBLANK('C6'!W494),"",'C6'!W494)</f>
        <v/>
      </c>
      <c r="M586" s="78" t="str">
        <f t="shared" si="10"/>
        <v>OK</v>
      </c>
      <c r="N586" s="79"/>
    </row>
    <row r="587" spans="1:14" hidden="1">
      <c r="A587" s="80" t="s">
        <v>2592</v>
      </c>
      <c r="B587" s="186" t="s">
        <v>1733</v>
      </c>
      <c r="C587" s="187" t="s">
        <v>461</v>
      </c>
      <c r="D587" s="189" t="s">
        <v>1734</v>
      </c>
      <c r="E587" s="187" t="s">
        <v>482</v>
      </c>
      <c r="F587" s="187" t="s">
        <v>461</v>
      </c>
      <c r="G587" s="189" t="s">
        <v>1079</v>
      </c>
      <c r="H587" s="188" t="str">
        <f>IF(OR(AND('C6'!V43="",'C6'!W43=""),AND('C6'!V269="",'C6'!W269=""),AND('C6'!W43="X",'C6'!W269="X"),OR('C6'!W43="M",'C6'!W269="M")),"",SUM('C6'!V43,'C6'!V269))</f>
        <v/>
      </c>
      <c r="I587" s="188" t="str">
        <f>IF(AND(AND('C6'!W43="X",'C6'!W269="X"),SUM('C6'!V43,'C6'!V269)=0,ISNUMBER('C6'!V495)),"",IF(OR('C6'!W43="M",'C6'!W269="M"),"M",IF(AND('C6'!W43='C6'!W269,OR('C6'!W43="X",'C6'!W43="W",'C6'!W43="Z")),UPPER('C6'!W43),"")))</f>
        <v/>
      </c>
      <c r="J587" s="81" t="s">
        <v>482</v>
      </c>
      <c r="K587" s="188" t="str">
        <f>IF(AND(ISBLANK('C6'!V495),$L$587&lt;&gt;"Z"),"",'C6'!V495)</f>
        <v/>
      </c>
      <c r="L587" s="188" t="str">
        <f>IF(ISBLANK('C6'!W495),"",'C6'!W495)</f>
        <v/>
      </c>
      <c r="M587" s="78" t="str">
        <f t="shared" si="10"/>
        <v>OK</v>
      </c>
      <c r="N587" s="79"/>
    </row>
    <row r="588" spans="1:14" hidden="1">
      <c r="A588" s="80" t="s">
        <v>2592</v>
      </c>
      <c r="B588" s="186" t="s">
        <v>1735</v>
      </c>
      <c r="C588" s="187" t="s">
        <v>461</v>
      </c>
      <c r="D588" s="189" t="s">
        <v>1736</v>
      </c>
      <c r="E588" s="187" t="s">
        <v>482</v>
      </c>
      <c r="F588" s="187" t="s">
        <v>461</v>
      </c>
      <c r="G588" s="189" t="s">
        <v>1080</v>
      </c>
      <c r="H588" s="188" t="str">
        <f>IF(OR(AND('C6'!V44="",'C6'!W44=""),AND('C6'!V270="",'C6'!W270=""),AND('C6'!W44="X",'C6'!W270="X"),OR('C6'!W44="M",'C6'!W270="M")),"",SUM('C6'!V44,'C6'!V270))</f>
        <v/>
      </c>
      <c r="I588" s="188" t="str">
        <f>IF(AND(AND('C6'!W44="X",'C6'!W270="X"),SUM('C6'!V44,'C6'!V270)=0,ISNUMBER('C6'!V496)),"",IF(OR('C6'!W44="M",'C6'!W270="M"),"M",IF(AND('C6'!W44='C6'!W270,OR('C6'!W44="X",'C6'!W44="W",'C6'!W44="Z")),UPPER('C6'!W44),"")))</f>
        <v/>
      </c>
      <c r="J588" s="81" t="s">
        <v>482</v>
      </c>
      <c r="K588" s="188" t="str">
        <f>IF(AND(ISBLANK('C6'!V496),$L$588&lt;&gt;"Z"),"",'C6'!V496)</f>
        <v/>
      </c>
      <c r="L588" s="188" t="str">
        <f>IF(ISBLANK('C6'!W496),"",'C6'!W496)</f>
        <v/>
      </c>
      <c r="M588" s="78" t="str">
        <f t="shared" si="10"/>
        <v>OK</v>
      </c>
      <c r="N588" s="79"/>
    </row>
    <row r="589" spans="1:14" hidden="1">
      <c r="A589" s="80" t="s">
        <v>2592</v>
      </c>
      <c r="B589" s="186" t="s">
        <v>1737</v>
      </c>
      <c r="C589" s="187" t="s">
        <v>461</v>
      </c>
      <c r="D589" s="189" t="s">
        <v>1738</v>
      </c>
      <c r="E589" s="187" t="s">
        <v>482</v>
      </c>
      <c r="F589" s="187" t="s">
        <v>461</v>
      </c>
      <c r="G589" s="189" t="s">
        <v>1081</v>
      </c>
      <c r="H589" s="188" t="str">
        <f>IF(OR(AND('C6'!V45="",'C6'!W45=""),AND('C6'!V271="",'C6'!W271=""),AND('C6'!W45="X",'C6'!W271="X"),OR('C6'!W45="M",'C6'!W271="M")),"",SUM('C6'!V45,'C6'!V271))</f>
        <v/>
      </c>
      <c r="I589" s="188" t="str">
        <f>IF(AND(AND('C6'!W45="X",'C6'!W271="X"),SUM('C6'!V45,'C6'!V271)=0,ISNUMBER('C6'!V497)),"",IF(OR('C6'!W45="M",'C6'!W271="M"),"M",IF(AND('C6'!W45='C6'!W271,OR('C6'!W45="X",'C6'!W45="W",'C6'!W45="Z")),UPPER('C6'!W45),"")))</f>
        <v/>
      </c>
      <c r="J589" s="81" t="s">
        <v>482</v>
      </c>
      <c r="K589" s="188" t="str">
        <f>IF(AND(ISBLANK('C6'!V497),$L$589&lt;&gt;"Z"),"",'C6'!V497)</f>
        <v/>
      </c>
      <c r="L589" s="188" t="str">
        <f>IF(ISBLANK('C6'!W497),"",'C6'!W497)</f>
        <v/>
      </c>
      <c r="M589" s="78" t="str">
        <f t="shared" si="10"/>
        <v>OK</v>
      </c>
      <c r="N589" s="79"/>
    </row>
    <row r="590" spans="1:14" hidden="1">
      <c r="A590" s="80" t="s">
        <v>2592</v>
      </c>
      <c r="B590" s="186" t="s">
        <v>1739</v>
      </c>
      <c r="C590" s="187" t="s">
        <v>461</v>
      </c>
      <c r="D590" s="189" t="s">
        <v>1740</v>
      </c>
      <c r="E590" s="187" t="s">
        <v>482</v>
      </c>
      <c r="F590" s="187" t="s">
        <v>461</v>
      </c>
      <c r="G590" s="189" t="s">
        <v>1082</v>
      </c>
      <c r="H590" s="188" t="str">
        <f>IF(OR(AND('C6'!V46="",'C6'!W46=""),AND('C6'!V272="",'C6'!W272=""),AND('C6'!W46="X",'C6'!W272="X"),OR('C6'!W46="M",'C6'!W272="M")),"",SUM('C6'!V46,'C6'!V272))</f>
        <v/>
      </c>
      <c r="I590" s="188" t="str">
        <f>IF(AND(AND('C6'!W46="X",'C6'!W272="X"),SUM('C6'!V46,'C6'!V272)=0,ISNUMBER('C6'!V498)),"",IF(OR('C6'!W46="M",'C6'!W272="M"),"M",IF(AND('C6'!W46='C6'!W272,OR('C6'!W46="X",'C6'!W46="W",'C6'!W46="Z")),UPPER('C6'!W46),"")))</f>
        <v/>
      </c>
      <c r="J590" s="81" t="s">
        <v>482</v>
      </c>
      <c r="K590" s="188" t="str">
        <f>IF(AND(ISBLANK('C6'!V498),$L$590&lt;&gt;"Z"),"",'C6'!V498)</f>
        <v/>
      </c>
      <c r="L590" s="188" t="str">
        <f>IF(ISBLANK('C6'!W498),"",'C6'!W498)</f>
        <v/>
      </c>
      <c r="M590" s="78" t="str">
        <f t="shared" si="10"/>
        <v>OK</v>
      </c>
      <c r="N590" s="79"/>
    </row>
    <row r="591" spans="1:14" hidden="1">
      <c r="A591" s="80" t="s">
        <v>2592</v>
      </c>
      <c r="B591" s="186" t="s">
        <v>1741</v>
      </c>
      <c r="C591" s="187" t="s">
        <v>461</v>
      </c>
      <c r="D591" s="189" t="s">
        <v>1742</v>
      </c>
      <c r="E591" s="187" t="s">
        <v>482</v>
      </c>
      <c r="F591" s="187" t="s">
        <v>461</v>
      </c>
      <c r="G591" s="189" t="s">
        <v>1083</v>
      </c>
      <c r="H591" s="188" t="str">
        <f>IF(OR(AND('C6'!V47="",'C6'!W47=""),AND('C6'!V273="",'C6'!W273=""),AND('C6'!W47="X",'C6'!W273="X"),OR('C6'!W47="M",'C6'!W273="M")),"",SUM('C6'!V47,'C6'!V273))</f>
        <v/>
      </c>
      <c r="I591" s="188" t="str">
        <f>IF(AND(AND('C6'!W47="X",'C6'!W273="X"),SUM('C6'!V47,'C6'!V273)=0,ISNUMBER('C6'!V499)),"",IF(OR('C6'!W47="M",'C6'!W273="M"),"M",IF(AND('C6'!W47='C6'!W273,OR('C6'!W47="X",'C6'!W47="W",'C6'!W47="Z")),UPPER('C6'!W47),"")))</f>
        <v/>
      </c>
      <c r="J591" s="81" t="s">
        <v>482</v>
      </c>
      <c r="K591" s="188" t="str">
        <f>IF(AND(ISBLANK('C6'!V499),$L$591&lt;&gt;"Z"),"",'C6'!V499)</f>
        <v/>
      </c>
      <c r="L591" s="188" t="str">
        <f>IF(ISBLANK('C6'!W499),"",'C6'!W499)</f>
        <v/>
      </c>
      <c r="M591" s="78" t="str">
        <f t="shared" si="10"/>
        <v>OK</v>
      </c>
      <c r="N591" s="79"/>
    </row>
    <row r="592" spans="1:14" hidden="1">
      <c r="A592" s="80" t="s">
        <v>2592</v>
      </c>
      <c r="B592" s="186" t="s">
        <v>1743</v>
      </c>
      <c r="C592" s="187" t="s">
        <v>461</v>
      </c>
      <c r="D592" s="189" t="s">
        <v>1744</v>
      </c>
      <c r="E592" s="187" t="s">
        <v>482</v>
      </c>
      <c r="F592" s="187" t="s">
        <v>461</v>
      </c>
      <c r="G592" s="189" t="s">
        <v>1084</v>
      </c>
      <c r="H592" s="188" t="str">
        <f>IF(OR(AND('C6'!V48="",'C6'!W48=""),AND('C6'!V274="",'C6'!W274=""),AND('C6'!W48="X",'C6'!W274="X"),OR('C6'!W48="M",'C6'!W274="M")),"",SUM('C6'!V48,'C6'!V274))</f>
        <v/>
      </c>
      <c r="I592" s="188" t="str">
        <f>IF(AND(AND('C6'!W48="X",'C6'!W274="X"),SUM('C6'!V48,'C6'!V274)=0,ISNUMBER('C6'!V500)),"",IF(OR('C6'!W48="M",'C6'!W274="M"),"M",IF(AND('C6'!W48='C6'!W274,OR('C6'!W48="X",'C6'!W48="W",'C6'!W48="Z")),UPPER('C6'!W48),"")))</f>
        <v/>
      </c>
      <c r="J592" s="81" t="s">
        <v>482</v>
      </c>
      <c r="K592" s="188" t="str">
        <f>IF(AND(ISBLANK('C6'!V500),$L$592&lt;&gt;"Z"),"",'C6'!V500)</f>
        <v/>
      </c>
      <c r="L592" s="188" t="str">
        <f>IF(ISBLANK('C6'!W500),"",'C6'!W500)</f>
        <v/>
      </c>
      <c r="M592" s="78" t="str">
        <f t="shared" si="10"/>
        <v>OK</v>
      </c>
      <c r="N592" s="79"/>
    </row>
    <row r="593" spans="1:14" hidden="1">
      <c r="A593" s="80" t="s">
        <v>2592</v>
      </c>
      <c r="B593" s="186" t="s">
        <v>1745</v>
      </c>
      <c r="C593" s="187" t="s">
        <v>461</v>
      </c>
      <c r="D593" s="189" t="s">
        <v>1746</v>
      </c>
      <c r="E593" s="187" t="s">
        <v>482</v>
      </c>
      <c r="F593" s="187" t="s">
        <v>461</v>
      </c>
      <c r="G593" s="189" t="s">
        <v>1085</v>
      </c>
      <c r="H593" s="188" t="str">
        <f>IF(OR(AND('C6'!V49="",'C6'!W49=""),AND('C6'!V275="",'C6'!W275=""),AND('C6'!W49="X",'C6'!W275="X"),OR('C6'!W49="M",'C6'!W275="M")),"",SUM('C6'!V49,'C6'!V275))</f>
        <v/>
      </c>
      <c r="I593" s="188" t="str">
        <f>IF(AND(AND('C6'!W49="X",'C6'!W275="X"),SUM('C6'!V49,'C6'!V275)=0,ISNUMBER('C6'!V501)),"",IF(OR('C6'!W49="M",'C6'!W275="M"),"M",IF(AND('C6'!W49='C6'!W275,OR('C6'!W49="X",'C6'!W49="W",'C6'!W49="Z")),UPPER('C6'!W49),"")))</f>
        <v/>
      </c>
      <c r="J593" s="81" t="s">
        <v>482</v>
      </c>
      <c r="K593" s="188" t="str">
        <f>IF(AND(ISBLANK('C6'!V501),$L$593&lt;&gt;"Z"),"",'C6'!V501)</f>
        <v/>
      </c>
      <c r="L593" s="188" t="str">
        <f>IF(ISBLANK('C6'!W501),"",'C6'!W501)</f>
        <v/>
      </c>
      <c r="M593" s="78" t="str">
        <f t="shared" si="10"/>
        <v>OK</v>
      </c>
      <c r="N593" s="79"/>
    </row>
    <row r="594" spans="1:14" hidden="1">
      <c r="A594" s="80" t="s">
        <v>2592</v>
      </c>
      <c r="B594" s="186" t="s">
        <v>1747</v>
      </c>
      <c r="C594" s="187" t="s">
        <v>461</v>
      </c>
      <c r="D594" s="189" t="s">
        <v>1748</v>
      </c>
      <c r="E594" s="187" t="s">
        <v>482</v>
      </c>
      <c r="F594" s="187" t="s">
        <v>461</v>
      </c>
      <c r="G594" s="189" t="s">
        <v>1086</v>
      </c>
      <c r="H594" s="188" t="str">
        <f>IF(OR(AND('C6'!V50="",'C6'!W50=""),AND('C6'!V276="",'C6'!W276=""),AND('C6'!W50="X",'C6'!W276="X"),OR('C6'!W50="M",'C6'!W276="M")),"",SUM('C6'!V50,'C6'!V276))</f>
        <v/>
      </c>
      <c r="I594" s="188" t="str">
        <f>IF(AND(AND('C6'!W50="X",'C6'!W276="X"),SUM('C6'!V50,'C6'!V276)=0,ISNUMBER('C6'!V502)),"",IF(OR('C6'!W50="M",'C6'!W276="M"),"M",IF(AND('C6'!W50='C6'!W276,OR('C6'!W50="X",'C6'!W50="W",'C6'!W50="Z")),UPPER('C6'!W50),"")))</f>
        <v/>
      </c>
      <c r="J594" s="81" t="s">
        <v>482</v>
      </c>
      <c r="K594" s="188" t="str">
        <f>IF(AND(ISBLANK('C6'!V502),$L$594&lt;&gt;"Z"),"",'C6'!V502)</f>
        <v/>
      </c>
      <c r="L594" s="188" t="str">
        <f>IF(ISBLANK('C6'!W502),"",'C6'!W502)</f>
        <v/>
      </c>
      <c r="M594" s="78" t="str">
        <f t="shared" si="10"/>
        <v>OK</v>
      </c>
      <c r="N594" s="79"/>
    </row>
    <row r="595" spans="1:14" hidden="1">
      <c r="A595" s="80" t="s">
        <v>2592</v>
      </c>
      <c r="B595" s="186" t="s">
        <v>1749</v>
      </c>
      <c r="C595" s="187" t="s">
        <v>461</v>
      </c>
      <c r="D595" s="189" t="s">
        <v>1750</v>
      </c>
      <c r="E595" s="187" t="s">
        <v>482</v>
      </c>
      <c r="F595" s="187" t="s">
        <v>461</v>
      </c>
      <c r="G595" s="189" t="s">
        <v>1087</v>
      </c>
      <c r="H595" s="188" t="str">
        <f>IF(OR(AND('C6'!V51="",'C6'!W51=""),AND('C6'!V277="",'C6'!W277=""),AND('C6'!W51="X",'C6'!W277="X"),OR('C6'!W51="M",'C6'!W277="M")),"",SUM('C6'!V51,'C6'!V277))</f>
        <v/>
      </c>
      <c r="I595" s="188" t="str">
        <f>IF(AND(AND('C6'!W51="X",'C6'!W277="X"),SUM('C6'!V51,'C6'!V277)=0,ISNUMBER('C6'!V503)),"",IF(OR('C6'!W51="M",'C6'!W277="M"),"M",IF(AND('C6'!W51='C6'!W277,OR('C6'!W51="X",'C6'!W51="W",'C6'!W51="Z")),UPPER('C6'!W51),"")))</f>
        <v/>
      </c>
      <c r="J595" s="81" t="s">
        <v>482</v>
      </c>
      <c r="K595" s="188" t="str">
        <f>IF(AND(ISBLANK('C6'!V503),$L$595&lt;&gt;"Z"),"",'C6'!V503)</f>
        <v/>
      </c>
      <c r="L595" s="188" t="str">
        <f>IF(ISBLANK('C6'!W503),"",'C6'!W503)</f>
        <v/>
      </c>
      <c r="M595" s="78" t="str">
        <f t="shared" si="10"/>
        <v>OK</v>
      </c>
      <c r="N595" s="79"/>
    </row>
    <row r="596" spans="1:14" hidden="1">
      <c r="A596" s="80" t="s">
        <v>2592</v>
      </c>
      <c r="B596" s="186" t="s">
        <v>1751</v>
      </c>
      <c r="C596" s="187" t="s">
        <v>461</v>
      </c>
      <c r="D596" s="189" t="s">
        <v>1752</v>
      </c>
      <c r="E596" s="187" t="s">
        <v>482</v>
      </c>
      <c r="F596" s="187" t="s">
        <v>461</v>
      </c>
      <c r="G596" s="189" t="s">
        <v>1088</v>
      </c>
      <c r="H596" s="188" t="str">
        <f>IF(OR(AND('C6'!V52="",'C6'!W52=""),AND('C6'!V278="",'C6'!W278=""),AND('C6'!W52="X",'C6'!W278="X"),OR('C6'!W52="M",'C6'!W278="M")),"",SUM('C6'!V52,'C6'!V278))</f>
        <v/>
      </c>
      <c r="I596" s="188" t="str">
        <f>IF(AND(AND('C6'!W52="X",'C6'!W278="X"),SUM('C6'!V52,'C6'!V278)=0,ISNUMBER('C6'!V504)),"",IF(OR('C6'!W52="M",'C6'!W278="M"),"M",IF(AND('C6'!W52='C6'!W278,OR('C6'!W52="X",'C6'!W52="W",'C6'!W52="Z")),UPPER('C6'!W52),"")))</f>
        <v/>
      </c>
      <c r="J596" s="81" t="s">
        <v>482</v>
      </c>
      <c r="K596" s="188" t="str">
        <f>IF(AND(ISBLANK('C6'!V504),$L$596&lt;&gt;"Z"),"",'C6'!V504)</f>
        <v/>
      </c>
      <c r="L596" s="188" t="str">
        <f>IF(ISBLANK('C6'!W504),"",'C6'!W504)</f>
        <v/>
      </c>
      <c r="M596" s="78" t="str">
        <f t="shared" si="10"/>
        <v>OK</v>
      </c>
      <c r="N596" s="79"/>
    </row>
    <row r="597" spans="1:14" hidden="1">
      <c r="A597" s="80" t="s">
        <v>2592</v>
      </c>
      <c r="B597" s="186" t="s">
        <v>1753</v>
      </c>
      <c r="C597" s="187" t="s">
        <v>461</v>
      </c>
      <c r="D597" s="189" t="s">
        <v>1754</v>
      </c>
      <c r="E597" s="187" t="s">
        <v>482</v>
      </c>
      <c r="F597" s="187" t="s">
        <v>461</v>
      </c>
      <c r="G597" s="189" t="s">
        <v>1089</v>
      </c>
      <c r="H597" s="188" t="str">
        <f>IF(OR(AND('C6'!V53="",'C6'!W53=""),AND('C6'!V279="",'C6'!W279=""),AND('C6'!W53="X",'C6'!W279="X"),OR('C6'!W53="M",'C6'!W279="M")),"",SUM('C6'!V53,'C6'!V279))</f>
        <v/>
      </c>
      <c r="I597" s="188" t="str">
        <f>IF(AND(AND('C6'!W53="X",'C6'!W279="X"),SUM('C6'!V53,'C6'!V279)=0,ISNUMBER('C6'!V505)),"",IF(OR('C6'!W53="M",'C6'!W279="M"),"M",IF(AND('C6'!W53='C6'!W279,OR('C6'!W53="X",'C6'!W53="W",'C6'!W53="Z")),UPPER('C6'!W53),"")))</f>
        <v/>
      </c>
      <c r="J597" s="81" t="s">
        <v>482</v>
      </c>
      <c r="K597" s="188" t="str">
        <f>IF(AND(ISBLANK('C6'!V505),$L$597&lt;&gt;"Z"),"",'C6'!V505)</f>
        <v/>
      </c>
      <c r="L597" s="188" t="str">
        <f>IF(ISBLANK('C6'!W505),"",'C6'!W505)</f>
        <v/>
      </c>
      <c r="M597" s="78" t="str">
        <f t="shared" si="10"/>
        <v>OK</v>
      </c>
      <c r="N597" s="79"/>
    </row>
    <row r="598" spans="1:14" hidden="1">
      <c r="A598" s="80" t="s">
        <v>2592</v>
      </c>
      <c r="B598" s="186" t="s">
        <v>1755</v>
      </c>
      <c r="C598" s="187" t="s">
        <v>461</v>
      </c>
      <c r="D598" s="189" t="s">
        <v>1756</v>
      </c>
      <c r="E598" s="187" t="s">
        <v>482</v>
      </c>
      <c r="F598" s="187" t="s">
        <v>461</v>
      </c>
      <c r="G598" s="189" t="s">
        <v>1090</v>
      </c>
      <c r="H598" s="188" t="str">
        <f>IF(OR(AND('C6'!V54="",'C6'!W54=""),AND('C6'!V280="",'C6'!W280=""),AND('C6'!W54="X",'C6'!W280="X"),OR('C6'!W54="M",'C6'!W280="M")),"",SUM('C6'!V54,'C6'!V280))</f>
        <v/>
      </c>
      <c r="I598" s="188" t="str">
        <f>IF(AND(AND('C6'!W54="X",'C6'!W280="X"),SUM('C6'!V54,'C6'!V280)=0,ISNUMBER('C6'!V506)),"",IF(OR('C6'!W54="M",'C6'!W280="M"),"M",IF(AND('C6'!W54='C6'!W280,OR('C6'!W54="X",'C6'!W54="W",'C6'!W54="Z")),UPPER('C6'!W54),"")))</f>
        <v/>
      </c>
      <c r="J598" s="81" t="s">
        <v>482</v>
      </c>
      <c r="K598" s="188" t="str">
        <f>IF(AND(ISBLANK('C6'!V506),$L$598&lt;&gt;"Z"),"",'C6'!V506)</f>
        <v/>
      </c>
      <c r="L598" s="188" t="str">
        <f>IF(ISBLANK('C6'!W506),"",'C6'!W506)</f>
        <v/>
      </c>
      <c r="M598" s="78" t="str">
        <f t="shared" si="10"/>
        <v>OK</v>
      </c>
      <c r="N598" s="79"/>
    </row>
    <row r="599" spans="1:14" hidden="1">
      <c r="A599" s="80" t="s">
        <v>2592</v>
      </c>
      <c r="B599" s="186" t="s">
        <v>1757</v>
      </c>
      <c r="C599" s="187" t="s">
        <v>461</v>
      </c>
      <c r="D599" s="189" t="s">
        <v>1758</v>
      </c>
      <c r="E599" s="187" t="s">
        <v>482</v>
      </c>
      <c r="F599" s="187" t="s">
        <v>461</v>
      </c>
      <c r="G599" s="189" t="s">
        <v>1091</v>
      </c>
      <c r="H599" s="188" t="str">
        <f>IF(OR(AND('C6'!V55="",'C6'!W55=""),AND('C6'!V281="",'C6'!W281=""),AND('C6'!W55="X",'C6'!W281="X"),OR('C6'!W55="M",'C6'!W281="M")),"",SUM('C6'!V55,'C6'!V281))</f>
        <v/>
      </c>
      <c r="I599" s="188" t="str">
        <f>IF(AND(AND('C6'!W55="X",'C6'!W281="X"),SUM('C6'!V55,'C6'!V281)=0,ISNUMBER('C6'!V507)),"",IF(OR('C6'!W55="M",'C6'!W281="M"),"M",IF(AND('C6'!W55='C6'!W281,OR('C6'!W55="X",'C6'!W55="W",'C6'!W55="Z")),UPPER('C6'!W55),"")))</f>
        <v/>
      </c>
      <c r="J599" s="81" t="s">
        <v>482</v>
      </c>
      <c r="K599" s="188" t="str">
        <f>IF(AND(ISBLANK('C6'!V507),$L$599&lt;&gt;"Z"),"",'C6'!V507)</f>
        <v/>
      </c>
      <c r="L599" s="188" t="str">
        <f>IF(ISBLANK('C6'!W507),"",'C6'!W507)</f>
        <v/>
      </c>
      <c r="M599" s="78" t="str">
        <f t="shared" si="10"/>
        <v>OK</v>
      </c>
      <c r="N599" s="79"/>
    </row>
    <row r="600" spans="1:14" hidden="1">
      <c r="A600" s="80" t="s">
        <v>2592</v>
      </c>
      <c r="B600" s="186" t="s">
        <v>1759</v>
      </c>
      <c r="C600" s="187" t="s">
        <v>461</v>
      </c>
      <c r="D600" s="189" t="s">
        <v>1760</v>
      </c>
      <c r="E600" s="187" t="s">
        <v>482</v>
      </c>
      <c r="F600" s="187" t="s">
        <v>461</v>
      </c>
      <c r="G600" s="189" t="s">
        <v>1092</v>
      </c>
      <c r="H600" s="188" t="str">
        <f>IF(OR(AND('C6'!V56="",'C6'!W56=""),AND('C6'!V282="",'C6'!W282=""),AND('C6'!W56="X",'C6'!W282="X"),OR('C6'!W56="M",'C6'!W282="M")),"",SUM('C6'!V56,'C6'!V282))</f>
        <v/>
      </c>
      <c r="I600" s="188" t="str">
        <f>IF(AND(AND('C6'!W56="X",'C6'!W282="X"),SUM('C6'!V56,'C6'!V282)=0,ISNUMBER('C6'!V508)),"",IF(OR('C6'!W56="M",'C6'!W282="M"),"M",IF(AND('C6'!W56='C6'!W282,OR('C6'!W56="X",'C6'!W56="W",'C6'!W56="Z")),UPPER('C6'!W56),"")))</f>
        <v/>
      </c>
      <c r="J600" s="81" t="s">
        <v>482</v>
      </c>
      <c r="K600" s="188" t="str">
        <f>IF(AND(ISBLANK('C6'!V508),$L$600&lt;&gt;"Z"),"",'C6'!V508)</f>
        <v/>
      </c>
      <c r="L600" s="188" t="str">
        <f>IF(ISBLANK('C6'!W508),"",'C6'!W508)</f>
        <v/>
      </c>
      <c r="M600" s="78" t="str">
        <f t="shared" si="10"/>
        <v>OK</v>
      </c>
      <c r="N600" s="79"/>
    </row>
    <row r="601" spans="1:14" hidden="1">
      <c r="A601" s="80" t="s">
        <v>2592</v>
      </c>
      <c r="B601" s="186" t="s">
        <v>1761</v>
      </c>
      <c r="C601" s="187" t="s">
        <v>461</v>
      </c>
      <c r="D601" s="189" t="s">
        <v>1762</v>
      </c>
      <c r="E601" s="187" t="s">
        <v>482</v>
      </c>
      <c r="F601" s="187" t="s">
        <v>461</v>
      </c>
      <c r="G601" s="189" t="s">
        <v>1093</v>
      </c>
      <c r="H601" s="188" t="str">
        <f>IF(OR(AND('C6'!V57="",'C6'!W57=""),AND('C6'!V283="",'C6'!W283=""),AND('C6'!W57="X",'C6'!W283="X"),OR('C6'!W57="M",'C6'!W283="M")),"",SUM('C6'!V57,'C6'!V283))</f>
        <v/>
      </c>
      <c r="I601" s="188" t="str">
        <f>IF(AND(AND('C6'!W57="X",'C6'!W283="X"),SUM('C6'!V57,'C6'!V283)=0,ISNUMBER('C6'!V509)),"",IF(OR('C6'!W57="M",'C6'!W283="M"),"M",IF(AND('C6'!W57='C6'!W283,OR('C6'!W57="X",'C6'!W57="W",'C6'!W57="Z")),UPPER('C6'!W57),"")))</f>
        <v/>
      </c>
      <c r="J601" s="81" t="s">
        <v>482</v>
      </c>
      <c r="K601" s="188" t="str">
        <f>IF(AND(ISBLANK('C6'!V509),$L$601&lt;&gt;"Z"),"",'C6'!V509)</f>
        <v/>
      </c>
      <c r="L601" s="188" t="str">
        <f>IF(ISBLANK('C6'!W509),"",'C6'!W509)</f>
        <v/>
      </c>
      <c r="M601" s="78" t="str">
        <f t="shared" si="10"/>
        <v>OK</v>
      </c>
      <c r="N601" s="79"/>
    </row>
    <row r="602" spans="1:14" hidden="1">
      <c r="A602" s="80" t="s">
        <v>2592</v>
      </c>
      <c r="B602" s="186" t="s">
        <v>1763</v>
      </c>
      <c r="C602" s="187" t="s">
        <v>461</v>
      </c>
      <c r="D602" s="189" t="s">
        <v>1764</v>
      </c>
      <c r="E602" s="187" t="s">
        <v>482</v>
      </c>
      <c r="F602" s="187" t="s">
        <v>461</v>
      </c>
      <c r="G602" s="189" t="s">
        <v>1094</v>
      </c>
      <c r="H602" s="188" t="str">
        <f>IF(OR(AND('C6'!V58="",'C6'!W58=""),AND('C6'!V284="",'C6'!W284=""),AND('C6'!W58="X",'C6'!W284="X"),OR('C6'!W58="M",'C6'!W284="M")),"",SUM('C6'!V58,'C6'!V284))</f>
        <v/>
      </c>
      <c r="I602" s="188" t="str">
        <f>IF(AND(AND('C6'!W58="X",'C6'!W284="X"),SUM('C6'!V58,'C6'!V284)=0,ISNUMBER('C6'!V510)),"",IF(OR('C6'!W58="M",'C6'!W284="M"),"M",IF(AND('C6'!W58='C6'!W284,OR('C6'!W58="X",'C6'!W58="W",'C6'!W58="Z")),UPPER('C6'!W58),"")))</f>
        <v/>
      </c>
      <c r="J602" s="81" t="s">
        <v>482</v>
      </c>
      <c r="K602" s="188" t="str">
        <f>IF(AND(ISBLANK('C6'!V510),$L$602&lt;&gt;"Z"),"",'C6'!V510)</f>
        <v/>
      </c>
      <c r="L602" s="188" t="str">
        <f>IF(ISBLANK('C6'!W510),"",'C6'!W510)</f>
        <v/>
      </c>
      <c r="M602" s="78" t="str">
        <f t="shared" si="10"/>
        <v>OK</v>
      </c>
      <c r="N602" s="79"/>
    </row>
    <row r="603" spans="1:14" hidden="1">
      <c r="A603" s="80" t="s">
        <v>2592</v>
      </c>
      <c r="B603" s="186" t="s">
        <v>1765</v>
      </c>
      <c r="C603" s="187" t="s">
        <v>461</v>
      </c>
      <c r="D603" s="189" t="s">
        <v>1766</v>
      </c>
      <c r="E603" s="187" t="s">
        <v>482</v>
      </c>
      <c r="F603" s="187" t="s">
        <v>461</v>
      </c>
      <c r="G603" s="189" t="s">
        <v>1095</v>
      </c>
      <c r="H603" s="188" t="str">
        <f>IF(OR(AND('C6'!V59="",'C6'!W59=""),AND('C6'!V285="",'C6'!W285=""),AND('C6'!W59="X",'C6'!W285="X"),OR('C6'!W59="M",'C6'!W285="M")),"",SUM('C6'!V59,'C6'!V285))</f>
        <v/>
      </c>
      <c r="I603" s="188" t="str">
        <f>IF(AND(AND('C6'!W59="X",'C6'!W285="X"),SUM('C6'!V59,'C6'!V285)=0,ISNUMBER('C6'!V511)),"",IF(OR('C6'!W59="M",'C6'!W285="M"),"M",IF(AND('C6'!W59='C6'!W285,OR('C6'!W59="X",'C6'!W59="W",'C6'!W59="Z")),UPPER('C6'!W59),"")))</f>
        <v/>
      </c>
      <c r="J603" s="81" t="s">
        <v>482</v>
      </c>
      <c r="K603" s="188" t="str">
        <f>IF(AND(ISBLANK('C6'!V511),$L$603&lt;&gt;"Z"),"",'C6'!V511)</f>
        <v/>
      </c>
      <c r="L603" s="188" t="str">
        <f>IF(ISBLANK('C6'!W511),"",'C6'!W511)</f>
        <v/>
      </c>
      <c r="M603" s="78" t="str">
        <f t="shared" si="10"/>
        <v>OK</v>
      </c>
      <c r="N603" s="79"/>
    </row>
    <row r="604" spans="1:14" hidden="1">
      <c r="A604" s="80" t="s">
        <v>2592</v>
      </c>
      <c r="B604" s="186" t="s">
        <v>1767</v>
      </c>
      <c r="C604" s="187" t="s">
        <v>461</v>
      </c>
      <c r="D604" s="189" t="s">
        <v>1768</v>
      </c>
      <c r="E604" s="187" t="s">
        <v>482</v>
      </c>
      <c r="F604" s="187" t="s">
        <v>461</v>
      </c>
      <c r="G604" s="189" t="s">
        <v>1096</v>
      </c>
      <c r="H604" s="188" t="str">
        <f>IF(OR(AND('C6'!V60="",'C6'!W60=""),AND('C6'!V286="",'C6'!W286=""),AND('C6'!W60="X",'C6'!W286="X"),OR('C6'!W60="M",'C6'!W286="M")),"",SUM('C6'!V60,'C6'!V286))</f>
        <v/>
      </c>
      <c r="I604" s="188" t="str">
        <f>IF(AND(AND('C6'!W60="X",'C6'!W286="X"),SUM('C6'!V60,'C6'!V286)=0,ISNUMBER('C6'!V512)),"",IF(OR('C6'!W60="M",'C6'!W286="M"),"M",IF(AND('C6'!W60='C6'!W286,OR('C6'!W60="X",'C6'!W60="W",'C6'!W60="Z")),UPPER('C6'!W60),"")))</f>
        <v/>
      </c>
      <c r="J604" s="81" t="s">
        <v>482</v>
      </c>
      <c r="K604" s="188" t="str">
        <f>IF(AND(ISBLANK('C6'!V512),$L$604&lt;&gt;"Z"),"",'C6'!V512)</f>
        <v/>
      </c>
      <c r="L604" s="188" t="str">
        <f>IF(ISBLANK('C6'!W512),"",'C6'!W512)</f>
        <v/>
      </c>
      <c r="M604" s="78" t="str">
        <f t="shared" si="10"/>
        <v>OK</v>
      </c>
      <c r="N604" s="79"/>
    </row>
    <row r="605" spans="1:14" hidden="1">
      <c r="A605" s="80" t="s">
        <v>2592</v>
      </c>
      <c r="B605" s="186" t="s">
        <v>1769</v>
      </c>
      <c r="C605" s="187" t="s">
        <v>461</v>
      </c>
      <c r="D605" s="189" t="s">
        <v>1770</v>
      </c>
      <c r="E605" s="187" t="s">
        <v>482</v>
      </c>
      <c r="F605" s="187" t="s">
        <v>461</v>
      </c>
      <c r="G605" s="189" t="s">
        <v>1097</v>
      </c>
      <c r="H605" s="188" t="str">
        <f>IF(OR(AND('C6'!V61="",'C6'!W61=""),AND('C6'!V287="",'C6'!W287=""),AND('C6'!W61="X",'C6'!W287="X"),OR('C6'!W61="M",'C6'!W287="M")),"",SUM('C6'!V61,'C6'!V287))</f>
        <v/>
      </c>
      <c r="I605" s="188" t="str">
        <f>IF(AND(AND('C6'!W61="X",'C6'!W287="X"),SUM('C6'!V61,'C6'!V287)=0,ISNUMBER('C6'!V513)),"",IF(OR('C6'!W61="M",'C6'!W287="M"),"M",IF(AND('C6'!W61='C6'!W287,OR('C6'!W61="X",'C6'!W61="W",'C6'!W61="Z")),UPPER('C6'!W61),"")))</f>
        <v/>
      </c>
      <c r="J605" s="81" t="s">
        <v>482</v>
      </c>
      <c r="K605" s="188" t="str">
        <f>IF(AND(ISBLANK('C6'!V513),$L$605&lt;&gt;"Z"),"",'C6'!V513)</f>
        <v/>
      </c>
      <c r="L605" s="188" t="str">
        <f>IF(ISBLANK('C6'!W513),"",'C6'!W513)</f>
        <v/>
      </c>
      <c r="M605" s="78" t="str">
        <f t="shared" si="10"/>
        <v>OK</v>
      </c>
      <c r="N605" s="79"/>
    </row>
    <row r="606" spans="1:14" hidden="1">
      <c r="A606" s="80" t="s">
        <v>2592</v>
      </c>
      <c r="B606" s="186" t="s">
        <v>1771</v>
      </c>
      <c r="C606" s="187" t="s">
        <v>461</v>
      </c>
      <c r="D606" s="189" t="s">
        <v>1772</v>
      </c>
      <c r="E606" s="187" t="s">
        <v>482</v>
      </c>
      <c r="F606" s="187" t="s">
        <v>461</v>
      </c>
      <c r="G606" s="189" t="s">
        <v>1098</v>
      </c>
      <c r="H606" s="188" t="str">
        <f>IF(OR(AND('C6'!V62="",'C6'!W62=""),AND('C6'!V288="",'C6'!W288=""),AND('C6'!W62="X",'C6'!W288="X"),OR('C6'!W62="M",'C6'!W288="M")),"",SUM('C6'!V62,'C6'!V288))</f>
        <v/>
      </c>
      <c r="I606" s="188" t="str">
        <f>IF(AND(AND('C6'!W62="X",'C6'!W288="X"),SUM('C6'!V62,'C6'!V288)=0,ISNUMBER('C6'!V514)),"",IF(OR('C6'!W62="M",'C6'!W288="M"),"M",IF(AND('C6'!W62='C6'!W288,OR('C6'!W62="X",'C6'!W62="W",'C6'!W62="Z")),UPPER('C6'!W62),"")))</f>
        <v/>
      </c>
      <c r="J606" s="81" t="s">
        <v>482</v>
      </c>
      <c r="K606" s="188" t="str">
        <f>IF(AND(ISBLANK('C6'!V514),$L$606&lt;&gt;"Z"),"",'C6'!V514)</f>
        <v/>
      </c>
      <c r="L606" s="188" t="str">
        <f>IF(ISBLANK('C6'!W514),"",'C6'!W514)</f>
        <v/>
      </c>
      <c r="M606" s="78" t="str">
        <f t="shared" si="10"/>
        <v>OK</v>
      </c>
      <c r="N606" s="79"/>
    </row>
    <row r="607" spans="1:14" hidden="1">
      <c r="A607" s="80" t="s">
        <v>2592</v>
      </c>
      <c r="B607" s="186" t="s">
        <v>1773</v>
      </c>
      <c r="C607" s="187" t="s">
        <v>461</v>
      </c>
      <c r="D607" s="189" t="s">
        <v>1774</v>
      </c>
      <c r="E607" s="187" t="s">
        <v>482</v>
      </c>
      <c r="F607" s="187" t="s">
        <v>461</v>
      </c>
      <c r="G607" s="189" t="s">
        <v>1099</v>
      </c>
      <c r="H607" s="188" t="str">
        <f>IF(OR(AND('C6'!V63="",'C6'!W63=""),AND('C6'!V289="",'C6'!W289=""),AND('C6'!W63="X",'C6'!W289="X"),OR('C6'!W63="M",'C6'!W289="M")),"",SUM('C6'!V63,'C6'!V289))</f>
        <v/>
      </c>
      <c r="I607" s="188" t="str">
        <f>IF(AND(AND('C6'!W63="X",'C6'!W289="X"),SUM('C6'!V63,'C6'!V289)=0,ISNUMBER('C6'!V515)),"",IF(OR('C6'!W63="M",'C6'!W289="M"),"M",IF(AND('C6'!W63='C6'!W289,OR('C6'!W63="X",'C6'!W63="W",'C6'!W63="Z")),UPPER('C6'!W63),"")))</f>
        <v/>
      </c>
      <c r="J607" s="81" t="s">
        <v>482</v>
      </c>
      <c r="K607" s="188" t="str">
        <f>IF(AND(ISBLANK('C6'!V515),$L$607&lt;&gt;"Z"),"",'C6'!V515)</f>
        <v/>
      </c>
      <c r="L607" s="188" t="str">
        <f>IF(ISBLANK('C6'!W515),"",'C6'!W515)</f>
        <v/>
      </c>
      <c r="M607" s="78" t="str">
        <f t="shared" si="10"/>
        <v>OK</v>
      </c>
      <c r="N607" s="79"/>
    </row>
    <row r="608" spans="1:14" hidden="1">
      <c r="A608" s="80" t="s">
        <v>2592</v>
      </c>
      <c r="B608" s="186" t="s">
        <v>1775</v>
      </c>
      <c r="C608" s="187" t="s">
        <v>461</v>
      </c>
      <c r="D608" s="189" t="s">
        <v>1776</v>
      </c>
      <c r="E608" s="187" t="s">
        <v>482</v>
      </c>
      <c r="F608" s="187" t="s">
        <v>461</v>
      </c>
      <c r="G608" s="189" t="s">
        <v>1100</v>
      </c>
      <c r="H608" s="188" t="str">
        <f>IF(OR(AND('C6'!V64="",'C6'!W64=""),AND('C6'!V290="",'C6'!W290=""),AND('C6'!W64="X",'C6'!W290="X"),OR('C6'!W64="M",'C6'!W290="M")),"",SUM('C6'!V64,'C6'!V290))</f>
        <v/>
      </c>
      <c r="I608" s="188" t="str">
        <f>IF(AND(AND('C6'!W64="X",'C6'!W290="X"),SUM('C6'!V64,'C6'!V290)=0,ISNUMBER('C6'!V516)),"",IF(OR('C6'!W64="M",'C6'!W290="M"),"M",IF(AND('C6'!W64='C6'!W290,OR('C6'!W64="X",'C6'!W64="W",'C6'!W64="Z")),UPPER('C6'!W64),"")))</f>
        <v/>
      </c>
      <c r="J608" s="81" t="s">
        <v>482</v>
      </c>
      <c r="K608" s="188" t="str">
        <f>IF(AND(ISBLANK('C6'!V516),$L$608&lt;&gt;"Z"),"",'C6'!V516)</f>
        <v/>
      </c>
      <c r="L608" s="188" t="str">
        <f>IF(ISBLANK('C6'!W516),"",'C6'!W516)</f>
        <v/>
      </c>
      <c r="M608" s="78" t="str">
        <f t="shared" si="10"/>
        <v>OK</v>
      </c>
      <c r="N608" s="79"/>
    </row>
    <row r="609" spans="1:14" hidden="1">
      <c r="A609" s="80" t="s">
        <v>2592</v>
      </c>
      <c r="B609" s="186" t="s">
        <v>1777</v>
      </c>
      <c r="C609" s="187" t="s">
        <v>461</v>
      </c>
      <c r="D609" s="189" t="s">
        <v>1778</v>
      </c>
      <c r="E609" s="187" t="s">
        <v>482</v>
      </c>
      <c r="F609" s="187" t="s">
        <v>461</v>
      </c>
      <c r="G609" s="189" t="s">
        <v>1101</v>
      </c>
      <c r="H609" s="188" t="str">
        <f>IF(OR(AND('C6'!V65="",'C6'!W65=""),AND('C6'!V291="",'C6'!W291=""),AND('C6'!W65="X",'C6'!W291="X"),OR('C6'!W65="M",'C6'!W291="M")),"",SUM('C6'!V65,'C6'!V291))</f>
        <v/>
      </c>
      <c r="I609" s="188" t="str">
        <f>IF(AND(AND('C6'!W65="X",'C6'!W291="X"),SUM('C6'!V65,'C6'!V291)=0,ISNUMBER('C6'!V517)),"",IF(OR('C6'!W65="M",'C6'!W291="M"),"M",IF(AND('C6'!W65='C6'!W291,OR('C6'!W65="X",'C6'!W65="W",'C6'!W65="Z")),UPPER('C6'!W65),"")))</f>
        <v/>
      </c>
      <c r="J609" s="81" t="s">
        <v>482</v>
      </c>
      <c r="K609" s="188" t="str">
        <f>IF(AND(ISBLANK('C6'!V517),$L$609&lt;&gt;"Z"),"",'C6'!V517)</f>
        <v/>
      </c>
      <c r="L609" s="188" t="str">
        <f>IF(ISBLANK('C6'!W517),"",'C6'!W517)</f>
        <v/>
      </c>
      <c r="M609" s="78" t="str">
        <f t="shared" si="10"/>
        <v>OK</v>
      </c>
      <c r="N609" s="79"/>
    </row>
    <row r="610" spans="1:14" hidden="1">
      <c r="A610" s="80" t="s">
        <v>2592</v>
      </c>
      <c r="B610" s="186" t="s">
        <v>1779</v>
      </c>
      <c r="C610" s="187" t="s">
        <v>461</v>
      </c>
      <c r="D610" s="189" t="s">
        <v>1780</v>
      </c>
      <c r="E610" s="187" t="s">
        <v>482</v>
      </c>
      <c r="F610" s="187" t="s">
        <v>461</v>
      </c>
      <c r="G610" s="189" t="s">
        <v>1102</v>
      </c>
      <c r="H610" s="188" t="str">
        <f>IF(OR(AND('C6'!V66="",'C6'!W66=""),AND('C6'!V292="",'C6'!W292=""),AND('C6'!W66="X",'C6'!W292="X"),OR('C6'!W66="M",'C6'!W292="M")),"",SUM('C6'!V66,'C6'!V292))</f>
        <v/>
      </c>
      <c r="I610" s="188" t="str">
        <f>IF(AND(AND('C6'!W66="X",'C6'!W292="X"),SUM('C6'!V66,'C6'!V292)=0,ISNUMBER('C6'!V518)),"",IF(OR('C6'!W66="M",'C6'!W292="M"),"M",IF(AND('C6'!W66='C6'!W292,OR('C6'!W66="X",'C6'!W66="W",'C6'!W66="Z")),UPPER('C6'!W66),"")))</f>
        <v/>
      </c>
      <c r="J610" s="81" t="s">
        <v>482</v>
      </c>
      <c r="K610" s="188" t="str">
        <f>IF(AND(ISBLANK('C6'!V518),$L$610&lt;&gt;"Z"),"",'C6'!V518)</f>
        <v/>
      </c>
      <c r="L610" s="188" t="str">
        <f>IF(ISBLANK('C6'!W518),"",'C6'!W518)</f>
        <v/>
      </c>
      <c r="M610" s="78" t="str">
        <f t="shared" si="10"/>
        <v>OK</v>
      </c>
      <c r="N610" s="79"/>
    </row>
    <row r="611" spans="1:14" hidden="1">
      <c r="A611" s="80" t="s">
        <v>2592</v>
      </c>
      <c r="B611" s="186" t="s">
        <v>1781</v>
      </c>
      <c r="C611" s="187" t="s">
        <v>461</v>
      </c>
      <c r="D611" s="189" t="s">
        <v>1782</v>
      </c>
      <c r="E611" s="187" t="s">
        <v>482</v>
      </c>
      <c r="F611" s="187" t="s">
        <v>461</v>
      </c>
      <c r="G611" s="189" t="s">
        <v>1103</v>
      </c>
      <c r="H611" s="188" t="str">
        <f>IF(OR(AND('C6'!V67="",'C6'!W67=""),AND('C6'!V293="",'C6'!W293=""),AND('C6'!W67="X",'C6'!W293="X"),OR('C6'!W67="M",'C6'!W293="M")),"",SUM('C6'!V67,'C6'!V293))</f>
        <v/>
      </c>
      <c r="I611" s="188" t="str">
        <f>IF(AND(AND('C6'!W67="X",'C6'!W293="X"),SUM('C6'!V67,'C6'!V293)=0,ISNUMBER('C6'!V519)),"",IF(OR('C6'!W67="M",'C6'!W293="M"),"M",IF(AND('C6'!W67='C6'!W293,OR('C6'!W67="X",'C6'!W67="W",'C6'!W67="Z")),UPPER('C6'!W67),"")))</f>
        <v/>
      </c>
      <c r="J611" s="81" t="s">
        <v>482</v>
      </c>
      <c r="K611" s="188" t="str">
        <f>IF(AND(ISBLANK('C6'!V519),$L$611&lt;&gt;"Z"),"",'C6'!V519)</f>
        <v/>
      </c>
      <c r="L611" s="188" t="str">
        <f>IF(ISBLANK('C6'!W519),"",'C6'!W519)</f>
        <v/>
      </c>
      <c r="M611" s="78" t="str">
        <f t="shared" si="10"/>
        <v>OK</v>
      </c>
      <c r="N611" s="79"/>
    </row>
    <row r="612" spans="1:14" hidden="1">
      <c r="A612" s="80" t="s">
        <v>2592</v>
      </c>
      <c r="B612" s="186" t="s">
        <v>1783</v>
      </c>
      <c r="C612" s="187" t="s">
        <v>461</v>
      </c>
      <c r="D612" s="189" t="s">
        <v>1784</v>
      </c>
      <c r="E612" s="187" t="s">
        <v>482</v>
      </c>
      <c r="F612" s="187" t="s">
        <v>461</v>
      </c>
      <c r="G612" s="189" t="s">
        <v>1104</v>
      </c>
      <c r="H612" s="188" t="str">
        <f>IF(OR(AND('C6'!V68="",'C6'!W68=""),AND('C6'!V294="",'C6'!W294=""),AND('C6'!W68="X",'C6'!W294="X"),OR('C6'!W68="M",'C6'!W294="M")),"",SUM('C6'!V68,'C6'!V294))</f>
        <v/>
      </c>
      <c r="I612" s="188" t="str">
        <f>IF(AND(AND('C6'!W68="X",'C6'!W294="X"),SUM('C6'!V68,'C6'!V294)=0,ISNUMBER('C6'!V520)),"",IF(OR('C6'!W68="M",'C6'!W294="M"),"M",IF(AND('C6'!W68='C6'!W294,OR('C6'!W68="X",'C6'!W68="W",'C6'!W68="Z")),UPPER('C6'!W68),"")))</f>
        <v/>
      </c>
      <c r="J612" s="81" t="s">
        <v>482</v>
      </c>
      <c r="K612" s="188" t="str">
        <f>IF(AND(ISBLANK('C6'!V520),$L$612&lt;&gt;"Z"),"",'C6'!V520)</f>
        <v/>
      </c>
      <c r="L612" s="188" t="str">
        <f>IF(ISBLANK('C6'!W520),"",'C6'!W520)</f>
        <v/>
      </c>
      <c r="M612" s="78" t="str">
        <f t="shared" si="10"/>
        <v>OK</v>
      </c>
      <c r="N612" s="79"/>
    </row>
    <row r="613" spans="1:14" hidden="1">
      <c r="A613" s="80" t="s">
        <v>2592</v>
      </c>
      <c r="B613" s="186" t="s">
        <v>1785</v>
      </c>
      <c r="C613" s="187" t="s">
        <v>461</v>
      </c>
      <c r="D613" s="189" t="s">
        <v>1786</v>
      </c>
      <c r="E613" s="187" t="s">
        <v>482</v>
      </c>
      <c r="F613" s="187" t="s">
        <v>461</v>
      </c>
      <c r="G613" s="189" t="s">
        <v>1105</v>
      </c>
      <c r="H613" s="188" t="str">
        <f>IF(OR(AND('C6'!V69="",'C6'!W69=""),AND('C6'!V295="",'C6'!W295=""),AND('C6'!W69="X",'C6'!W295="X"),OR('C6'!W69="M",'C6'!W295="M")),"",SUM('C6'!V69,'C6'!V295))</f>
        <v/>
      </c>
      <c r="I613" s="188" t="str">
        <f>IF(AND(AND('C6'!W69="X",'C6'!W295="X"),SUM('C6'!V69,'C6'!V295)=0,ISNUMBER('C6'!V521)),"",IF(OR('C6'!W69="M",'C6'!W295="M"),"M",IF(AND('C6'!W69='C6'!W295,OR('C6'!W69="X",'C6'!W69="W",'C6'!W69="Z")),UPPER('C6'!W69),"")))</f>
        <v/>
      </c>
      <c r="J613" s="81" t="s">
        <v>482</v>
      </c>
      <c r="K613" s="188" t="str">
        <f>IF(AND(ISBLANK('C6'!V521),$L$613&lt;&gt;"Z"),"",'C6'!V521)</f>
        <v/>
      </c>
      <c r="L613" s="188" t="str">
        <f>IF(ISBLANK('C6'!W521),"",'C6'!W521)</f>
        <v/>
      </c>
      <c r="M613" s="78" t="str">
        <f t="shared" si="10"/>
        <v>OK</v>
      </c>
      <c r="N613" s="79"/>
    </row>
    <row r="614" spans="1:14" hidden="1">
      <c r="A614" s="80" t="s">
        <v>2592</v>
      </c>
      <c r="B614" s="186" t="s">
        <v>1787</v>
      </c>
      <c r="C614" s="187" t="s">
        <v>461</v>
      </c>
      <c r="D614" s="189" t="s">
        <v>1788</v>
      </c>
      <c r="E614" s="187" t="s">
        <v>482</v>
      </c>
      <c r="F614" s="187" t="s">
        <v>461</v>
      </c>
      <c r="G614" s="189" t="s">
        <v>1106</v>
      </c>
      <c r="H614" s="188" t="str">
        <f>IF(OR(AND('C6'!V70="",'C6'!W70=""),AND('C6'!V296="",'C6'!W296=""),AND('C6'!W70="X",'C6'!W296="X"),OR('C6'!W70="M",'C6'!W296="M")),"",SUM('C6'!V70,'C6'!V296))</f>
        <v/>
      </c>
      <c r="I614" s="188" t="str">
        <f>IF(AND(AND('C6'!W70="X",'C6'!W296="X"),SUM('C6'!V70,'C6'!V296)=0,ISNUMBER('C6'!V522)),"",IF(OR('C6'!W70="M",'C6'!W296="M"),"M",IF(AND('C6'!W70='C6'!W296,OR('C6'!W70="X",'C6'!W70="W",'C6'!W70="Z")),UPPER('C6'!W70),"")))</f>
        <v/>
      </c>
      <c r="J614" s="81" t="s">
        <v>482</v>
      </c>
      <c r="K614" s="188" t="str">
        <f>IF(AND(ISBLANK('C6'!V522),$L$614&lt;&gt;"Z"),"",'C6'!V522)</f>
        <v/>
      </c>
      <c r="L614" s="188" t="str">
        <f>IF(ISBLANK('C6'!W522),"",'C6'!W522)</f>
        <v/>
      </c>
      <c r="M614" s="78" t="str">
        <f t="shared" si="10"/>
        <v>OK</v>
      </c>
      <c r="N614" s="79"/>
    </row>
    <row r="615" spans="1:14" hidden="1">
      <c r="A615" s="80" t="s">
        <v>2592</v>
      </c>
      <c r="B615" s="186" t="s">
        <v>1789</v>
      </c>
      <c r="C615" s="187" t="s">
        <v>461</v>
      </c>
      <c r="D615" s="189" t="s">
        <v>1790</v>
      </c>
      <c r="E615" s="187" t="s">
        <v>482</v>
      </c>
      <c r="F615" s="187" t="s">
        <v>461</v>
      </c>
      <c r="G615" s="189" t="s">
        <v>1107</v>
      </c>
      <c r="H615" s="188" t="str">
        <f>IF(OR(AND('C6'!V71="",'C6'!W71=""),AND('C6'!V297="",'C6'!W297=""),AND('C6'!W71="X",'C6'!W297="X"),OR('C6'!W71="M",'C6'!W297="M")),"",SUM('C6'!V71,'C6'!V297))</f>
        <v/>
      </c>
      <c r="I615" s="188" t="str">
        <f>IF(AND(AND('C6'!W71="X",'C6'!W297="X"),SUM('C6'!V71,'C6'!V297)=0,ISNUMBER('C6'!V523)),"",IF(OR('C6'!W71="M",'C6'!W297="M"),"M",IF(AND('C6'!W71='C6'!W297,OR('C6'!W71="X",'C6'!W71="W",'C6'!W71="Z")),UPPER('C6'!W71),"")))</f>
        <v/>
      </c>
      <c r="J615" s="81" t="s">
        <v>482</v>
      </c>
      <c r="K615" s="188" t="str">
        <f>IF(AND(ISBLANK('C6'!V523),$L$615&lt;&gt;"Z"),"",'C6'!V523)</f>
        <v/>
      </c>
      <c r="L615" s="188" t="str">
        <f>IF(ISBLANK('C6'!W523),"",'C6'!W523)</f>
        <v/>
      </c>
      <c r="M615" s="78" t="str">
        <f t="shared" si="10"/>
        <v>OK</v>
      </c>
      <c r="N615" s="79"/>
    </row>
    <row r="616" spans="1:14" hidden="1">
      <c r="A616" s="80" t="s">
        <v>2592</v>
      </c>
      <c r="B616" s="186" t="s">
        <v>1791</v>
      </c>
      <c r="C616" s="187" t="s">
        <v>461</v>
      </c>
      <c r="D616" s="189" t="s">
        <v>1792</v>
      </c>
      <c r="E616" s="187" t="s">
        <v>482</v>
      </c>
      <c r="F616" s="187" t="s">
        <v>461</v>
      </c>
      <c r="G616" s="189" t="s">
        <v>1108</v>
      </c>
      <c r="H616" s="188" t="str">
        <f>IF(OR(AND('C6'!V72="",'C6'!W72=""),AND('C6'!V298="",'C6'!W298=""),AND('C6'!W72="X",'C6'!W298="X"),OR('C6'!W72="M",'C6'!W298="M")),"",SUM('C6'!V72,'C6'!V298))</f>
        <v/>
      </c>
      <c r="I616" s="188" t="str">
        <f>IF(AND(AND('C6'!W72="X",'C6'!W298="X"),SUM('C6'!V72,'C6'!V298)=0,ISNUMBER('C6'!V524)),"",IF(OR('C6'!W72="M",'C6'!W298="M"),"M",IF(AND('C6'!W72='C6'!W298,OR('C6'!W72="X",'C6'!W72="W",'C6'!W72="Z")),UPPER('C6'!W72),"")))</f>
        <v/>
      </c>
      <c r="J616" s="81" t="s">
        <v>482</v>
      </c>
      <c r="K616" s="188" t="str">
        <f>IF(AND(ISBLANK('C6'!V524),$L$616&lt;&gt;"Z"),"",'C6'!V524)</f>
        <v/>
      </c>
      <c r="L616" s="188" t="str">
        <f>IF(ISBLANK('C6'!W524),"",'C6'!W524)</f>
        <v/>
      </c>
      <c r="M616" s="78" t="str">
        <f t="shared" si="10"/>
        <v>OK</v>
      </c>
      <c r="N616" s="79"/>
    </row>
    <row r="617" spans="1:14" hidden="1">
      <c r="A617" s="80" t="s">
        <v>2592</v>
      </c>
      <c r="B617" s="186" t="s">
        <v>1793</v>
      </c>
      <c r="C617" s="187" t="s">
        <v>461</v>
      </c>
      <c r="D617" s="189" t="s">
        <v>1794</v>
      </c>
      <c r="E617" s="187" t="s">
        <v>482</v>
      </c>
      <c r="F617" s="187" t="s">
        <v>461</v>
      </c>
      <c r="G617" s="189" t="s">
        <v>1109</v>
      </c>
      <c r="H617" s="188" t="str">
        <f>IF(OR(AND('C6'!V73="",'C6'!W73=""),AND('C6'!V299="",'C6'!W299=""),AND('C6'!W73="X",'C6'!W299="X"),OR('C6'!W73="M",'C6'!W299="M")),"",SUM('C6'!V73,'C6'!V299))</f>
        <v/>
      </c>
      <c r="I617" s="188" t="str">
        <f>IF(AND(AND('C6'!W73="X",'C6'!W299="X"),SUM('C6'!V73,'C6'!V299)=0,ISNUMBER('C6'!V525)),"",IF(OR('C6'!W73="M",'C6'!W299="M"),"M",IF(AND('C6'!W73='C6'!W299,OR('C6'!W73="X",'C6'!W73="W",'C6'!W73="Z")),UPPER('C6'!W73),"")))</f>
        <v/>
      </c>
      <c r="J617" s="81" t="s">
        <v>482</v>
      </c>
      <c r="K617" s="188" t="str">
        <f>IF(AND(ISBLANK('C6'!V525),$L$617&lt;&gt;"Z"),"",'C6'!V525)</f>
        <v/>
      </c>
      <c r="L617" s="188" t="str">
        <f>IF(ISBLANK('C6'!W525),"",'C6'!W525)</f>
        <v/>
      </c>
      <c r="M617" s="78" t="str">
        <f t="shared" si="10"/>
        <v>OK</v>
      </c>
      <c r="N617" s="79"/>
    </row>
    <row r="618" spans="1:14" hidden="1">
      <c r="A618" s="80" t="s">
        <v>2592</v>
      </c>
      <c r="B618" s="186" t="s">
        <v>1795</v>
      </c>
      <c r="C618" s="187" t="s">
        <v>461</v>
      </c>
      <c r="D618" s="189" t="s">
        <v>1796</v>
      </c>
      <c r="E618" s="187" t="s">
        <v>482</v>
      </c>
      <c r="F618" s="187" t="s">
        <v>461</v>
      </c>
      <c r="G618" s="189" t="s">
        <v>1110</v>
      </c>
      <c r="H618" s="188" t="str">
        <f>IF(OR(AND('C6'!V74="",'C6'!W74=""),AND('C6'!V300="",'C6'!W300=""),AND('C6'!W74="X",'C6'!W300="X"),OR('C6'!W74="M",'C6'!W300="M")),"",SUM('C6'!V74,'C6'!V300))</f>
        <v/>
      </c>
      <c r="I618" s="188" t="str">
        <f>IF(AND(AND('C6'!W74="X",'C6'!W300="X"),SUM('C6'!V74,'C6'!V300)=0,ISNUMBER('C6'!V526)),"",IF(OR('C6'!W74="M",'C6'!W300="M"),"M",IF(AND('C6'!W74='C6'!W300,OR('C6'!W74="X",'C6'!W74="W",'C6'!W74="Z")),UPPER('C6'!W74),"")))</f>
        <v/>
      </c>
      <c r="J618" s="81" t="s">
        <v>482</v>
      </c>
      <c r="K618" s="188" t="str">
        <f>IF(AND(ISBLANK('C6'!V526),$L$618&lt;&gt;"Z"),"",'C6'!V526)</f>
        <v/>
      </c>
      <c r="L618" s="188" t="str">
        <f>IF(ISBLANK('C6'!W526),"",'C6'!W526)</f>
        <v/>
      </c>
      <c r="M618" s="78" t="str">
        <f t="shared" si="10"/>
        <v>OK</v>
      </c>
      <c r="N618" s="79"/>
    </row>
    <row r="619" spans="1:14" hidden="1">
      <c r="A619" s="80" t="s">
        <v>2592</v>
      </c>
      <c r="B619" s="186" t="s">
        <v>1797</v>
      </c>
      <c r="C619" s="187" t="s">
        <v>461</v>
      </c>
      <c r="D619" s="189" t="s">
        <v>1798</v>
      </c>
      <c r="E619" s="187" t="s">
        <v>482</v>
      </c>
      <c r="F619" s="187" t="s">
        <v>461</v>
      </c>
      <c r="G619" s="189" t="s">
        <v>1111</v>
      </c>
      <c r="H619" s="188" t="str">
        <f>IF(OR(AND('C6'!V75="",'C6'!W75=""),AND('C6'!V301="",'C6'!W301=""),AND('C6'!W75="X",'C6'!W301="X"),OR('C6'!W75="M",'C6'!W301="M")),"",SUM('C6'!V75,'C6'!V301))</f>
        <v/>
      </c>
      <c r="I619" s="188" t="str">
        <f>IF(AND(AND('C6'!W75="X",'C6'!W301="X"),SUM('C6'!V75,'C6'!V301)=0,ISNUMBER('C6'!V527)),"",IF(OR('C6'!W75="M",'C6'!W301="M"),"M",IF(AND('C6'!W75='C6'!W301,OR('C6'!W75="X",'C6'!W75="W",'C6'!W75="Z")),UPPER('C6'!W75),"")))</f>
        <v/>
      </c>
      <c r="J619" s="81" t="s">
        <v>482</v>
      </c>
      <c r="K619" s="188" t="str">
        <f>IF(AND(ISBLANK('C6'!V527),$L$619&lt;&gt;"Z"),"",'C6'!V527)</f>
        <v/>
      </c>
      <c r="L619" s="188" t="str">
        <f>IF(ISBLANK('C6'!W527),"",'C6'!W527)</f>
        <v/>
      </c>
      <c r="M619" s="78" t="str">
        <f t="shared" si="10"/>
        <v>OK</v>
      </c>
      <c r="N619" s="79"/>
    </row>
    <row r="620" spans="1:14" hidden="1">
      <c r="A620" s="80" t="s">
        <v>2592</v>
      </c>
      <c r="B620" s="186" t="s">
        <v>1799</v>
      </c>
      <c r="C620" s="187" t="s">
        <v>461</v>
      </c>
      <c r="D620" s="189" t="s">
        <v>1800</v>
      </c>
      <c r="E620" s="187" t="s">
        <v>482</v>
      </c>
      <c r="F620" s="187" t="s">
        <v>461</v>
      </c>
      <c r="G620" s="189" t="s">
        <v>1112</v>
      </c>
      <c r="H620" s="188" t="str">
        <f>IF(OR(AND('C6'!V76="",'C6'!W76=""),AND('C6'!V302="",'C6'!W302=""),AND('C6'!W76="X",'C6'!W302="X"),OR('C6'!W76="M",'C6'!W302="M")),"",SUM('C6'!V76,'C6'!V302))</f>
        <v/>
      </c>
      <c r="I620" s="188" t="str">
        <f>IF(AND(AND('C6'!W76="X",'C6'!W302="X"),SUM('C6'!V76,'C6'!V302)=0,ISNUMBER('C6'!V528)),"",IF(OR('C6'!W76="M",'C6'!W302="M"),"M",IF(AND('C6'!W76='C6'!W302,OR('C6'!W76="X",'C6'!W76="W",'C6'!W76="Z")),UPPER('C6'!W76),"")))</f>
        <v/>
      </c>
      <c r="J620" s="81" t="s">
        <v>482</v>
      </c>
      <c r="K620" s="188" t="str">
        <f>IF(AND(ISBLANK('C6'!V528),$L$620&lt;&gt;"Z"),"",'C6'!V528)</f>
        <v/>
      </c>
      <c r="L620" s="188" t="str">
        <f>IF(ISBLANK('C6'!W528),"",'C6'!W528)</f>
        <v/>
      </c>
      <c r="M620" s="78" t="str">
        <f t="shared" si="10"/>
        <v>OK</v>
      </c>
      <c r="N620" s="79"/>
    </row>
    <row r="621" spans="1:14" hidden="1">
      <c r="A621" s="80" t="s">
        <v>2592</v>
      </c>
      <c r="B621" s="186" t="s">
        <v>1801</v>
      </c>
      <c r="C621" s="187" t="s">
        <v>461</v>
      </c>
      <c r="D621" s="189" t="s">
        <v>1802</v>
      </c>
      <c r="E621" s="187" t="s">
        <v>482</v>
      </c>
      <c r="F621" s="187" t="s">
        <v>461</v>
      </c>
      <c r="G621" s="189" t="s">
        <v>1113</v>
      </c>
      <c r="H621" s="188" t="str">
        <f>IF(OR(AND('C6'!V77="",'C6'!W77=""),AND('C6'!V303="",'C6'!W303=""),AND('C6'!W77="X",'C6'!W303="X"),OR('C6'!W77="M",'C6'!W303="M")),"",SUM('C6'!V77,'C6'!V303))</f>
        <v/>
      </c>
      <c r="I621" s="188" t="str">
        <f>IF(AND(AND('C6'!W77="X",'C6'!W303="X"),SUM('C6'!V77,'C6'!V303)=0,ISNUMBER('C6'!V529)),"",IF(OR('C6'!W77="M",'C6'!W303="M"),"M",IF(AND('C6'!W77='C6'!W303,OR('C6'!W77="X",'C6'!W77="W",'C6'!W77="Z")),UPPER('C6'!W77),"")))</f>
        <v/>
      </c>
      <c r="J621" s="81" t="s">
        <v>482</v>
      </c>
      <c r="K621" s="188" t="str">
        <f>IF(AND(ISBLANK('C6'!V529),$L$621&lt;&gt;"Z"),"",'C6'!V529)</f>
        <v/>
      </c>
      <c r="L621" s="188" t="str">
        <f>IF(ISBLANK('C6'!W529),"",'C6'!W529)</f>
        <v/>
      </c>
      <c r="M621" s="78" t="str">
        <f t="shared" si="10"/>
        <v>OK</v>
      </c>
      <c r="N621" s="79"/>
    </row>
    <row r="622" spans="1:14" hidden="1">
      <c r="A622" s="80" t="s">
        <v>2592</v>
      </c>
      <c r="B622" s="186" t="s">
        <v>1803</v>
      </c>
      <c r="C622" s="187" t="s">
        <v>461</v>
      </c>
      <c r="D622" s="189" t="s">
        <v>1804</v>
      </c>
      <c r="E622" s="187" t="s">
        <v>482</v>
      </c>
      <c r="F622" s="187" t="s">
        <v>461</v>
      </c>
      <c r="G622" s="189" t="s">
        <v>1114</v>
      </c>
      <c r="H622" s="188" t="str">
        <f>IF(OR(AND('C6'!V78="",'C6'!W78=""),AND('C6'!V304="",'C6'!W304=""),AND('C6'!W78="X",'C6'!W304="X"),OR('C6'!W78="M",'C6'!W304="M")),"",SUM('C6'!V78,'C6'!V304))</f>
        <v/>
      </c>
      <c r="I622" s="188" t="str">
        <f>IF(AND(AND('C6'!W78="X",'C6'!W304="X"),SUM('C6'!V78,'C6'!V304)=0,ISNUMBER('C6'!V530)),"",IF(OR('C6'!W78="M",'C6'!W304="M"),"M",IF(AND('C6'!W78='C6'!W304,OR('C6'!W78="X",'C6'!W78="W",'C6'!W78="Z")),UPPER('C6'!W78),"")))</f>
        <v/>
      </c>
      <c r="J622" s="81" t="s">
        <v>482</v>
      </c>
      <c r="K622" s="188" t="str">
        <f>IF(AND(ISBLANK('C6'!V530),$L$622&lt;&gt;"Z"),"",'C6'!V530)</f>
        <v/>
      </c>
      <c r="L622" s="188" t="str">
        <f>IF(ISBLANK('C6'!W530),"",'C6'!W530)</f>
        <v/>
      </c>
      <c r="M622" s="78" t="str">
        <f t="shared" si="10"/>
        <v>OK</v>
      </c>
      <c r="N622" s="79"/>
    </row>
    <row r="623" spans="1:14" hidden="1">
      <c r="A623" s="80" t="s">
        <v>2592</v>
      </c>
      <c r="B623" s="186" t="s">
        <v>1805</v>
      </c>
      <c r="C623" s="187" t="s">
        <v>461</v>
      </c>
      <c r="D623" s="189" t="s">
        <v>1806</v>
      </c>
      <c r="E623" s="187" t="s">
        <v>482</v>
      </c>
      <c r="F623" s="187" t="s">
        <v>461</v>
      </c>
      <c r="G623" s="189" t="s">
        <v>1115</v>
      </c>
      <c r="H623" s="188" t="str">
        <f>IF(OR(AND('C6'!V79="",'C6'!W79=""),AND('C6'!V305="",'C6'!W305=""),AND('C6'!W79="X",'C6'!W305="X"),OR('C6'!W79="M",'C6'!W305="M")),"",SUM('C6'!V79,'C6'!V305))</f>
        <v/>
      </c>
      <c r="I623" s="188" t="str">
        <f>IF(AND(AND('C6'!W79="X",'C6'!W305="X"),SUM('C6'!V79,'C6'!V305)=0,ISNUMBER('C6'!V531)),"",IF(OR('C6'!W79="M",'C6'!W305="M"),"M",IF(AND('C6'!W79='C6'!W305,OR('C6'!W79="X",'C6'!W79="W",'C6'!W79="Z")),UPPER('C6'!W79),"")))</f>
        <v/>
      </c>
      <c r="J623" s="81" t="s">
        <v>482</v>
      </c>
      <c r="K623" s="188" t="str">
        <f>IF(AND(ISBLANK('C6'!V531),$L$623&lt;&gt;"Z"),"",'C6'!V531)</f>
        <v/>
      </c>
      <c r="L623" s="188" t="str">
        <f>IF(ISBLANK('C6'!W531),"",'C6'!W531)</f>
        <v/>
      </c>
      <c r="M623" s="78" t="str">
        <f t="shared" si="10"/>
        <v>OK</v>
      </c>
      <c r="N623" s="79"/>
    </row>
    <row r="624" spans="1:14" hidden="1">
      <c r="A624" s="80" t="s">
        <v>2592</v>
      </c>
      <c r="B624" s="186" t="s">
        <v>1807</v>
      </c>
      <c r="C624" s="187" t="s">
        <v>461</v>
      </c>
      <c r="D624" s="189" t="s">
        <v>1808</v>
      </c>
      <c r="E624" s="187" t="s">
        <v>482</v>
      </c>
      <c r="F624" s="187" t="s">
        <v>461</v>
      </c>
      <c r="G624" s="189" t="s">
        <v>1116</v>
      </c>
      <c r="H624" s="188" t="str">
        <f>IF(OR(AND('C6'!V80="",'C6'!W80=""),AND('C6'!V306="",'C6'!W306=""),AND('C6'!W80="X",'C6'!W306="X"),OR('C6'!W80="M",'C6'!W306="M")),"",SUM('C6'!V80,'C6'!V306))</f>
        <v/>
      </c>
      <c r="I624" s="188" t="str">
        <f>IF(AND(AND('C6'!W80="X",'C6'!W306="X"),SUM('C6'!V80,'C6'!V306)=0,ISNUMBER('C6'!V532)),"",IF(OR('C6'!W80="M",'C6'!W306="M"),"M",IF(AND('C6'!W80='C6'!W306,OR('C6'!W80="X",'C6'!W80="W",'C6'!W80="Z")),UPPER('C6'!W80),"")))</f>
        <v/>
      </c>
      <c r="J624" s="81" t="s">
        <v>482</v>
      </c>
      <c r="K624" s="188" t="str">
        <f>IF(AND(ISBLANK('C6'!V532),$L$624&lt;&gt;"Z"),"",'C6'!V532)</f>
        <v/>
      </c>
      <c r="L624" s="188" t="str">
        <f>IF(ISBLANK('C6'!W532),"",'C6'!W532)</f>
        <v/>
      </c>
      <c r="M624" s="78" t="str">
        <f t="shared" si="10"/>
        <v>OK</v>
      </c>
      <c r="N624" s="79"/>
    </row>
    <row r="625" spans="1:14" hidden="1">
      <c r="A625" s="80" t="s">
        <v>2592</v>
      </c>
      <c r="B625" s="186" t="s">
        <v>1809</v>
      </c>
      <c r="C625" s="187" t="s">
        <v>461</v>
      </c>
      <c r="D625" s="189" t="s">
        <v>1810</v>
      </c>
      <c r="E625" s="187" t="s">
        <v>482</v>
      </c>
      <c r="F625" s="187" t="s">
        <v>461</v>
      </c>
      <c r="G625" s="189" t="s">
        <v>1117</v>
      </c>
      <c r="H625" s="188" t="str">
        <f>IF(OR(AND('C6'!V81="",'C6'!W81=""),AND('C6'!V307="",'C6'!W307=""),AND('C6'!W81="X",'C6'!W307="X"),OR('C6'!W81="M",'C6'!W307="M")),"",SUM('C6'!V81,'C6'!V307))</f>
        <v/>
      </c>
      <c r="I625" s="188" t="str">
        <f>IF(AND(AND('C6'!W81="X",'C6'!W307="X"),SUM('C6'!V81,'C6'!V307)=0,ISNUMBER('C6'!V533)),"",IF(OR('C6'!W81="M",'C6'!W307="M"),"M",IF(AND('C6'!W81='C6'!W307,OR('C6'!W81="X",'C6'!W81="W",'C6'!W81="Z")),UPPER('C6'!W81),"")))</f>
        <v/>
      </c>
      <c r="J625" s="81" t="s">
        <v>482</v>
      </c>
      <c r="K625" s="188" t="str">
        <f>IF(AND(ISBLANK('C6'!V533),$L$625&lt;&gt;"Z"),"",'C6'!V533)</f>
        <v/>
      </c>
      <c r="L625" s="188" t="str">
        <f>IF(ISBLANK('C6'!W533),"",'C6'!W533)</f>
        <v/>
      </c>
      <c r="M625" s="78" t="str">
        <f t="shared" ref="M625:M688" si="11">IF(AND(ISNUMBER(H625),ISNUMBER(K625)),IF(OR(ROUND(H625,0)&lt;&gt;ROUND(K625,0),I625&lt;&gt;L625),"Check","OK"),IF(OR(AND(H625&lt;&gt;K625,I625&lt;&gt;"Z",L625&lt;&gt;"Z"),I625&lt;&gt;L625),"Check","OK"))</f>
        <v>OK</v>
      </c>
      <c r="N625" s="79"/>
    </row>
    <row r="626" spans="1:14" hidden="1">
      <c r="A626" s="80" t="s">
        <v>2592</v>
      </c>
      <c r="B626" s="186" t="s">
        <v>1811</v>
      </c>
      <c r="C626" s="187" t="s">
        <v>461</v>
      </c>
      <c r="D626" s="189" t="s">
        <v>1812</v>
      </c>
      <c r="E626" s="187" t="s">
        <v>482</v>
      </c>
      <c r="F626" s="187" t="s">
        <v>461</v>
      </c>
      <c r="G626" s="189" t="s">
        <v>1118</v>
      </c>
      <c r="H626" s="188" t="str">
        <f>IF(OR(AND('C6'!V82="",'C6'!W82=""),AND('C6'!V308="",'C6'!W308=""),AND('C6'!W82="X",'C6'!W308="X"),OR('C6'!W82="M",'C6'!W308="M")),"",SUM('C6'!V82,'C6'!V308))</f>
        <v/>
      </c>
      <c r="I626" s="188" t="str">
        <f>IF(AND(AND('C6'!W82="X",'C6'!W308="X"),SUM('C6'!V82,'C6'!V308)=0,ISNUMBER('C6'!V534)),"",IF(OR('C6'!W82="M",'C6'!W308="M"),"M",IF(AND('C6'!W82='C6'!W308,OR('C6'!W82="X",'C6'!W82="W",'C6'!W82="Z")),UPPER('C6'!W82),"")))</f>
        <v/>
      </c>
      <c r="J626" s="81" t="s">
        <v>482</v>
      </c>
      <c r="K626" s="188" t="str">
        <f>IF(AND(ISBLANK('C6'!V534),$L$626&lt;&gt;"Z"),"",'C6'!V534)</f>
        <v/>
      </c>
      <c r="L626" s="188" t="str">
        <f>IF(ISBLANK('C6'!W534),"",'C6'!W534)</f>
        <v/>
      </c>
      <c r="M626" s="78" t="str">
        <f t="shared" si="11"/>
        <v>OK</v>
      </c>
      <c r="N626" s="79"/>
    </row>
    <row r="627" spans="1:14" hidden="1">
      <c r="A627" s="80" t="s">
        <v>2592</v>
      </c>
      <c r="B627" s="186" t="s">
        <v>1813</v>
      </c>
      <c r="C627" s="187" t="s">
        <v>461</v>
      </c>
      <c r="D627" s="189" t="s">
        <v>1814</v>
      </c>
      <c r="E627" s="187" t="s">
        <v>482</v>
      </c>
      <c r="F627" s="187" t="s">
        <v>461</v>
      </c>
      <c r="G627" s="189" t="s">
        <v>1119</v>
      </c>
      <c r="H627" s="188" t="str">
        <f>IF(OR(AND('C6'!V83="",'C6'!W83=""),AND('C6'!V309="",'C6'!W309=""),AND('C6'!W83="X",'C6'!W309="X"),OR('C6'!W83="M",'C6'!W309="M")),"",SUM('C6'!V83,'C6'!V309))</f>
        <v/>
      </c>
      <c r="I627" s="188" t="str">
        <f>IF(AND(AND('C6'!W83="X",'C6'!W309="X"),SUM('C6'!V83,'C6'!V309)=0,ISNUMBER('C6'!V535)),"",IF(OR('C6'!W83="M",'C6'!W309="M"),"M",IF(AND('C6'!W83='C6'!W309,OR('C6'!W83="X",'C6'!W83="W",'C6'!W83="Z")),UPPER('C6'!W83),"")))</f>
        <v/>
      </c>
      <c r="J627" s="81" t="s">
        <v>482</v>
      </c>
      <c r="K627" s="188" t="str">
        <f>IF(AND(ISBLANK('C6'!V535),$L$627&lt;&gt;"Z"),"",'C6'!V535)</f>
        <v/>
      </c>
      <c r="L627" s="188" t="str">
        <f>IF(ISBLANK('C6'!W535),"",'C6'!W535)</f>
        <v/>
      </c>
      <c r="M627" s="78" t="str">
        <f t="shared" si="11"/>
        <v>OK</v>
      </c>
      <c r="N627" s="79"/>
    </row>
    <row r="628" spans="1:14" hidden="1">
      <c r="A628" s="80" t="s">
        <v>2592</v>
      </c>
      <c r="B628" s="186" t="s">
        <v>1815</v>
      </c>
      <c r="C628" s="187" t="s">
        <v>461</v>
      </c>
      <c r="D628" s="189" t="s">
        <v>1816</v>
      </c>
      <c r="E628" s="187" t="s">
        <v>482</v>
      </c>
      <c r="F628" s="187" t="s">
        <v>461</v>
      </c>
      <c r="G628" s="189" t="s">
        <v>1120</v>
      </c>
      <c r="H628" s="188" t="str">
        <f>IF(OR(AND('C6'!V84="",'C6'!W84=""),AND('C6'!V310="",'C6'!W310=""),AND('C6'!W84="X",'C6'!W310="X"),OR('C6'!W84="M",'C6'!W310="M")),"",SUM('C6'!V84,'C6'!V310))</f>
        <v/>
      </c>
      <c r="I628" s="188" t="str">
        <f>IF(AND(AND('C6'!W84="X",'C6'!W310="X"),SUM('C6'!V84,'C6'!V310)=0,ISNUMBER('C6'!V536)),"",IF(OR('C6'!W84="M",'C6'!W310="M"),"M",IF(AND('C6'!W84='C6'!W310,OR('C6'!W84="X",'C6'!W84="W",'C6'!W84="Z")),UPPER('C6'!W84),"")))</f>
        <v/>
      </c>
      <c r="J628" s="81" t="s">
        <v>482</v>
      </c>
      <c r="K628" s="188" t="str">
        <f>IF(AND(ISBLANK('C6'!V536),$L$628&lt;&gt;"Z"),"",'C6'!V536)</f>
        <v/>
      </c>
      <c r="L628" s="188" t="str">
        <f>IF(ISBLANK('C6'!W536),"",'C6'!W536)</f>
        <v/>
      </c>
      <c r="M628" s="78" t="str">
        <f t="shared" si="11"/>
        <v>OK</v>
      </c>
      <c r="N628" s="79"/>
    </row>
    <row r="629" spans="1:14" hidden="1">
      <c r="A629" s="80" t="s">
        <v>2592</v>
      </c>
      <c r="B629" s="186" t="s">
        <v>1817</v>
      </c>
      <c r="C629" s="187" t="s">
        <v>461</v>
      </c>
      <c r="D629" s="189" t="s">
        <v>1818</v>
      </c>
      <c r="E629" s="187" t="s">
        <v>482</v>
      </c>
      <c r="F629" s="187" t="s">
        <v>461</v>
      </c>
      <c r="G629" s="189" t="s">
        <v>1121</v>
      </c>
      <c r="H629" s="188" t="str">
        <f>IF(OR(AND('C6'!V85="",'C6'!W85=""),AND('C6'!V311="",'C6'!W311=""),AND('C6'!W85="X",'C6'!W311="X"),OR('C6'!W85="M",'C6'!W311="M")),"",SUM('C6'!V85,'C6'!V311))</f>
        <v/>
      </c>
      <c r="I629" s="188" t="str">
        <f>IF(AND(AND('C6'!W85="X",'C6'!W311="X"),SUM('C6'!V85,'C6'!V311)=0,ISNUMBER('C6'!V537)),"",IF(OR('C6'!W85="M",'C6'!W311="M"),"M",IF(AND('C6'!W85='C6'!W311,OR('C6'!W85="X",'C6'!W85="W",'C6'!W85="Z")),UPPER('C6'!W85),"")))</f>
        <v/>
      </c>
      <c r="J629" s="81" t="s">
        <v>482</v>
      </c>
      <c r="K629" s="188" t="str">
        <f>IF(AND(ISBLANK('C6'!V537),$L$629&lt;&gt;"Z"),"",'C6'!V537)</f>
        <v/>
      </c>
      <c r="L629" s="188" t="str">
        <f>IF(ISBLANK('C6'!W537),"",'C6'!W537)</f>
        <v/>
      </c>
      <c r="M629" s="78" t="str">
        <f t="shared" si="11"/>
        <v>OK</v>
      </c>
      <c r="N629" s="79"/>
    </row>
    <row r="630" spans="1:14" hidden="1">
      <c r="A630" s="80" t="s">
        <v>2592</v>
      </c>
      <c r="B630" s="186" t="s">
        <v>1819</v>
      </c>
      <c r="C630" s="187" t="s">
        <v>461</v>
      </c>
      <c r="D630" s="189" t="s">
        <v>1820</v>
      </c>
      <c r="E630" s="187" t="s">
        <v>482</v>
      </c>
      <c r="F630" s="187" t="s">
        <v>461</v>
      </c>
      <c r="G630" s="189" t="s">
        <v>1122</v>
      </c>
      <c r="H630" s="188" t="str">
        <f>IF(OR(AND('C6'!V86="",'C6'!W86=""),AND('C6'!V312="",'C6'!W312=""),AND('C6'!W86="X",'C6'!W312="X"),OR('C6'!W86="M",'C6'!W312="M")),"",SUM('C6'!V86,'C6'!V312))</f>
        <v/>
      </c>
      <c r="I630" s="188" t="str">
        <f>IF(AND(AND('C6'!W86="X",'C6'!W312="X"),SUM('C6'!V86,'C6'!V312)=0,ISNUMBER('C6'!V538)),"",IF(OR('C6'!W86="M",'C6'!W312="M"),"M",IF(AND('C6'!W86='C6'!W312,OR('C6'!W86="X",'C6'!W86="W",'C6'!W86="Z")),UPPER('C6'!W86),"")))</f>
        <v/>
      </c>
      <c r="J630" s="81" t="s">
        <v>482</v>
      </c>
      <c r="K630" s="188" t="str">
        <f>IF(AND(ISBLANK('C6'!V538),$L$630&lt;&gt;"Z"),"",'C6'!V538)</f>
        <v/>
      </c>
      <c r="L630" s="188" t="str">
        <f>IF(ISBLANK('C6'!W538),"",'C6'!W538)</f>
        <v/>
      </c>
      <c r="M630" s="78" t="str">
        <f t="shared" si="11"/>
        <v>OK</v>
      </c>
      <c r="N630" s="79"/>
    </row>
    <row r="631" spans="1:14" hidden="1">
      <c r="A631" s="80" t="s">
        <v>2592</v>
      </c>
      <c r="B631" s="186" t="s">
        <v>1821</v>
      </c>
      <c r="C631" s="187" t="s">
        <v>461</v>
      </c>
      <c r="D631" s="189" t="s">
        <v>1822</v>
      </c>
      <c r="E631" s="187" t="s">
        <v>482</v>
      </c>
      <c r="F631" s="187" t="s">
        <v>461</v>
      </c>
      <c r="G631" s="189" t="s">
        <v>1123</v>
      </c>
      <c r="H631" s="188" t="str">
        <f>IF(OR(AND('C6'!V87="",'C6'!W87=""),AND('C6'!V313="",'C6'!W313=""),AND('C6'!W87="X",'C6'!W313="X"),OR('C6'!W87="M",'C6'!W313="M")),"",SUM('C6'!V87,'C6'!V313))</f>
        <v/>
      </c>
      <c r="I631" s="188" t="str">
        <f>IF(AND(AND('C6'!W87="X",'C6'!W313="X"),SUM('C6'!V87,'C6'!V313)=0,ISNUMBER('C6'!V539)),"",IF(OR('C6'!W87="M",'C6'!W313="M"),"M",IF(AND('C6'!W87='C6'!W313,OR('C6'!W87="X",'C6'!W87="W",'C6'!W87="Z")),UPPER('C6'!W87),"")))</f>
        <v/>
      </c>
      <c r="J631" s="81" t="s">
        <v>482</v>
      </c>
      <c r="K631" s="188" t="str">
        <f>IF(AND(ISBLANK('C6'!V539),$L$631&lt;&gt;"Z"),"",'C6'!V539)</f>
        <v/>
      </c>
      <c r="L631" s="188" t="str">
        <f>IF(ISBLANK('C6'!W539),"",'C6'!W539)</f>
        <v/>
      </c>
      <c r="M631" s="78" t="str">
        <f t="shared" si="11"/>
        <v>OK</v>
      </c>
      <c r="N631" s="79"/>
    </row>
    <row r="632" spans="1:14" hidden="1">
      <c r="A632" s="80" t="s">
        <v>2592</v>
      </c>
      <c r="B632" s="186" t="s">
        <v>1823</v>
      </c>
      <c r="C632" s="187" t="s">
        <v>461</v>
      </c>
      <c r="D632" s="189" t="s">
        <v>1824</v>
      </c>
      <c r="E632" s="187" t="s">
        <v>482</v>
      </c>
      <c r="F632" s="187" t="s">
        <v>461</v>
      </c>
      <c r="G632" s="189" t="s">
        <v>1124</v>
      </c>
      <c r="H632" s="188" t="str">
        <f>IF(OR(AND('C6'!V88="",'C6'!W88=""),AND('C6'!V314="",'C6'!W314=""),AND('C6'!W88="X",'C6'!W314="X"),OR('C6'!W88="M",'C6'!W314="M")),"",SUM('C6'!V88,'C6'!V314))</f>
        <v/>
      </c>
      <c r="I632" s="188" t="str">
        <f>IF(AND(AND('C6'!W88="X",'C6'!W314="X"),SUM('C6'!V88,'C6'!V314)=0,ISNUMBER('C6'!V540)),"",IF(OR('C6'!W88="M",'C6'!W314="M"),"M",IF(AND('C6'!W88='C6'!W314,OR('C6'!W88="X",'C6'!W88="W",'C6'!W88="Z")),UPPER('C6'!W88),"")))</f>
        <v/>
      </c>
      <c r="J632" s="81" t="s">
        <v>482</v>
      </c>
      <c r="K632" s="188" t="str">
        <f>IF(AND(ISBLANK('C6'!V540),$L$632&lt;&gt;"Z"),"",'C6'!V540)</f>
        <v/>
      </c>
      <c r="L632" s="188" t="str">
        <f>IF(ISBLANK('C6'!W540),"",'C6'!W540)</f>
        <v/>
      </c>
      <c r="M632" s="78" t="str">
        <f t="shared" si="11"/>
        <v>OK</v>
      </c>
      <c r="N632" s="79"/>
    </row>
    <row r="633" spans="1:14" hidden="1">
      <c r="A633" s="80" t="s">
        <v>2592</v>
      </c>
      <c r="B633" s="186" t="s">
        <v>1825</v>
      </c>
      <c r="C633" s="187" t="s">
        <v>461</v>
      </c>
      <c r="D633" s="189" t="s">
        <v>1826</v>
      </c>
      <c r="E633" s="187" t="s">
        <v>482</v>
      </c>
      <c r="F633" s="187" t="s">
        <v>461</v>
      </c>
      <c r="G633" s="189" t="s">
        <v>1125</v>
      </c>
      <c r="H633" s="188" t="str">
        <f>IF(OR(AND('C6'!V89="",'C6'!W89=""),AND('C6'!V315="",'C6'!W315=""),AND('C6'!W89="X",'C6'!W315="X"),OR('C6'!W89="M",'C6'!W315="M")),"",SUM('C6'!V89,'C6'!V315))</f>
        <v/>
      </c>
      <c r="I633" s="188" t="str">
        <f>IF(AND(AND('C6'!W89="X",'C6'!W315="X"),SUM('C6'!V89,'C6'!V315)=0,ISNUMBER('C6'!V541)),"",IF(OR('C6'!W89="M",'C6'!W315="M"),"M",IF(AND('C6'!W89='C6'!W315,OR('C6'!W89="X",'C6'!W89="W",'C6'!W89="Z")),UPPER('C6'!W89),"")))</f>
        <v/>
      </c>
      <c r="J633" s="81" t="s">
        <v>482</v>
      </c>
      <c r="K633" s="188" t="str">
        <f>IF(AND(ISBLANK('C6'!V541),$L$633&lt;&gt;"Z"),"",'C6'!V541)</f>
        <v/>
      </c>
      <c r="L633" s="188" t="str">
        <f>IF(ISBLANK('C6'!W541),"",'C6'!W541)</f>
        <v/>
      </c>
      <c r="M633" s="78" t="str">
        <f t="shared" si="11"/>
        <v>OK</v>
      </c>
      <c r="N633" s="79"/>
    </row>
    <row r="634" spans="1:14" hidden="1">
      <c r="A634" s="80" t="s">
        <v>2592</v>
      </c>
      <c r="B634" s="186" t="s">
        <v>1827</v>
      </c>
      <c r="C634" s="187" t="s">
        <v>461</v>
      </c>
      <c r="D634" s="189" t="s">
        <v>1828</v>
      </c>
      <c r="E634" s="187" t="s">
        <v>482</v>
      </c>
      <c r="F634" s="187" t="s">
        <v>461</v>
      </c>
      <c r="G634" s="189" t="s">
        <v>1126</v>
      </c>
      <c r="H634" s="188" t="str">
        <f>IF(OR(AND('C6'!V90="",'C6'!W90=""),AND('C6'!V316="",'C6'!W316=""),AND('C6'!W90="X",'C6'!W316="X"),OR('C6'!W90="M",'C6'!W316="M")),"",SUM('C6'!V90,'C6'!V316))</f>
        <v/>
      </c>
      <c r="I634" s="188" t="str">
        <f>IF(AND(AND('C6'!W90="X",'C6'!W316="X"),SUM('C6'!V90,'C6'!V316)=0,ISNUMBER('C6'!V542)),"",IF(OR('C6'!W90="M",'C6'!W316="M"),"M",IF(AND('C6'!W90='C6'!W316,OR('C6'!W90="X",'C6'!W90="W",'C6'!W90="Z")),UPPER('C6'!W90),"")))</f>
        <v/>
      </c>
      <c r="J634" s="81" t="s">
        <v>482</v>
      </c>
      <c r="K634" s="188" t="str">
        <f>IF(AND(ISBLANK('C6'!V542),$L$634&lt;&gt;"Z"),"",'C6'!V542)</f>
        <v/>
      </c>
      <c r="L634" s="188" t="str">
        <f>IF(ISBLANK('C6'!W542),"",'C6'!W542)</f>
        <v/>
      </c>
      <c r="M634" s="78" t="str">
        <f t="shared" si="11"/>
        <v>OK</v>
      </c>
      <c r="N634" s="79"/>
    </row>
    <row r="635" spans="1:14" hidden="1">
      <c r="A635" s="80" t="s">
        <v>2592</v>
      </c>
      <c r="B635" s="186" t="s">
        <v>1829</v>
      </c>
      <c r="C635" s="187" t="s">
        <v>461</v>
      </c>
      <c r="D635" s="189" t="s">
        <v>1830</v>
      </c>
      <c r="E635" s="187" t="s">
        <v>482</v>
      </c>
      <c r="F635" s="187" t="s">
        <v>461</v>
      </c>
      <c r="G635" s="189" t="s">
        <v>1127</v>
      </c>
      <c r="H635" s="188" t="str">
        <f>IF(OR(AND('C6'!V91="",'C6'!W91=""),AND('C6'!V317="",'C6'!W317=""),AND('C6'!W91="X",'C6'!W317="X"),OR('C6'!W91="M",'C6'!W317="M")),"",SUM('C6'!V91,'C6'!V317))</f>
        <v/>
      </c>
      <c r="I635" s="188" t="str">
        <f>IF(AND(AND('C6'!W91="X",'C6'!W317="X"),SUM('C6'!V91,'C6'!V317)=0,ISNUMBER('C6'!V543)),"",IF(OR('C6'!W91="M",'C6'!W317="M"),"M",IF(AND('C6'!W91='C6'!W317,OR('C6'!W91="X",'C6'!W91="W",'C6'!W91="Z")),UPPER('C6'!W91),"")))</f>
        <v/>
      </c>
      <c r="J635" s="81" t="s">
        <v>482</v>
      </c>
      <c r="K635" s="188" t="str">
        <f>IF(AND(ISBLANK('C6'!V543),$L$635&lt;&gt;"Z"),"",'C6'!V543)</f>
        <v/>
      </c>
      <c r="L635" s="188" t="str">
        <f>IF(ISBLANK('C6'!W543),"",'C6'!W543)</f>
        <v/>
      </c>
      <c r="M635" s="78" t="str">
        <f t="shared" si="11"/>
        <v>OK</v>
      </c>
      <c r="N635" s="79"/>
    </row>
    <row r="636" spans="1:14" hidden="1">
      <c r="A636" s="80" t="s">
        <v>2592</v>
      </c>
      <c r="B636" s="186" t="s">
        <v>1831</v>
      </c>
      <c r="C636" s="187" t="s">
        <v>461</v>
      </c>
      <c r="D636" s="189" t="s">
        <v>1832</v>
      </c>
      <c r="E636" s="187" t="s">
        <v>482</v>
      </c>
      <c r="F636" s="187" t="s">
        <v>461</v>
      </c>
      <c r="G636" s="189" t="s">
        <v>1128</v>
      </c>
      <c r="H636" s="188" t="str">
        <f>IF(OR(AND('C6'!V92="",'C6'!W92=""),AND('C6'!V318="",'C6'!W318=""),AND('C6'!W92="X",'C6'!W318="X"),OR('C6'!W92="M",'C6'!W318="M")),"",SUM('C6'!V92,'C6'!V318))</f>
        <v/>
      </c>
      <c r="I636" s="188" t="str">
        <f>IF(AND(AND('C6'!W92="X",'C6'!W318="X"),SUM('C6'!V92,'C6'!V318)=0,ISNUMBER('C6'!V544)),"",IF(OR('C6'!W92="M",'C6'!W318="M"),"M",IF(AND('C6'!W92='C6'!W318,OR('C6'!W92="X",'C6'!W92="W",'C6'!W92="Z")),UPPER('C6'!W92),"")))</f>
        <v/>
      </c>
      <c r="J636" s="81" t="s">
        <v>482</v>
      </c>
      <c r="K636" s="188" t="str">
        <f>IF(AND(ISBLANK('C6'!V544),$L$636&lt;&gt;"Z"),"",'C6'!V544)</f>
        <v/>
      </c>
      <c r="L636" s="188" t="str">
        <f>IF(ISBLANK('C6'!W544),"",'C6'!W544)</f>
        <v/>
      </c>
      <c r="M636" s="78" t="str">
        <f t="shared" si="11"/>
        <v>OK</v>
      </c>
      <c r="N636" s="79"/>
    </row>
    <row r="637" spans="1:14" hidden="1">
      <c r="A637" s="80" t="s">
        <v>2592</v>
      </c>
      <c r="B637" s="186" t="s">
        <v>1833</v>
      </c>
      <c r="C637" s="187" t="s">
        <v>461</v>
      </c>
      <c r="D637" s="189" t="s">
        <v>1834</v>
      </c>
      <c r="E637" s="187" t="s">
        <v>482</v>
      </c>
      <c r="F637" s="187" t="s">
        <v>461</v>
      </c>
      <c r="G637" s="189" t="s">
        <v>1129</v>
      </c>
      <c r="H637" s="188" t="str">
        <f>IF(OR(AND('C6'!V93="",'C6'!W93=""),AND('C6'!V319="",'C6'!W319=""),AND('C6'!W93="X",'C6'!W319="X"),OR('C6'!W93="M",'C6'!W319="M")),"",SUM('C6'!V93,'C6'!V319))</f>
        <v/>
      </c>
      <c r="I637" s="188" t="str">
        <f>IF(AND(AND('C6'!W93="X",'C6'!W319="X"),SUM('C6'!V93,'C6'!V319)=0,ISNUMBER('C6'!V545)),"",IF(OR('C6'!W93="M",'C6'!W319="M"),"M",IF(AND('C6'!W93='C6'!W319,OR('C6'!W93="X",'C6'!W93="W",'C6'!W93="Z")),UPPER('C6'!W93),"")))</f>
        <v/>
      </c>
      <c r="J637" s="81" t="s">
        <v>482</v>
      </c>
      <c r="K637" s="188" t="str">
        <f>IF(AND(ISBLANK('C6'!V545),$L$637&lt;&gt;"Z"),"",'C6'!V545)</f>
        <v/>
      </c>
      <c r="L637" s="188" t="str">
        <f>IF(ISBLANK('C6'!W545),"",'C6'!W545)</f>
        <v/>
      </c>
      <c r="M637" s="78" t="str">
        <f t="shared" si="11"/>
        <v>OK</v>
      </c>
      <c r="N637" s="79"/>
    </row>
    <row r="638" spans="1:14" hidden="1">
      <c r="A638" s="80" t="s">
        <v>2592</v>
      </c>
      <c r="B638" s="186" t="s">
        <v>1835</v>
      </c>
      <c r="C638" s="187" t="s">
        <v>461</v>
      </c>
      <c r="D638" s="189" t="s">
        <v>1836</v>
      </c>
      <c r="E638" s="187" t="s">
        <v>482</v>
      </c>
      <c r="F638" s="187" t="s">
        <v>461</v>
      </c>
      <c r="G638" s="189" t="s">
        <v>1130</v>
      </c>
      <c r="H638" s="188" t="str">
        <f>IF(OR(AND('C6'!V94="",'C6'!W94=""),AND('C6'!V320="",'C6'!W320=""),AND('C6'!W94="X",'C6'!W320="X"),OR('C6'!W94="M",'C6'!W320="M")),"",SUM('C6'!V94,'C6'!V320))</f>
        <v/>
      </c>
      <c r="I638" s="188" t="str">
        <f>IF(AND(AND('C6'!W94="X",'C6'!W320="X"),SUM('C6'!V94,'C6'!V320)=0,ISNUMBER('C6'!V546)),"",IF(OR('C6'!W94="M",'C6'!W320="M"),"M",IF(AND('C6'!W94='C6'!W320,OR('C6'!W94="X",'C6'!W94="W",'C6'!W94="Z")),UPPER('C6'!W94),"")))</f>
        <v/>
      </c>
      <c r="J638" s="81" t="s">
        <v>482</v>
      </c>
      <c r="K638" s="188" t="str">
        <f>IF(AND(ISBLANK('C6'!V546),$L$638&lt;&gt;"Z"),"",'C6'!V546)</f>
        <v/>
      </c>
      <c r="L638" s="188" t="str">
        <f>IF(ISBLANK('C6'!W546),"",'C6'!W546)</f>
        <v/>
      </c>
      <c r="M638" s="78" t="str">
        <f t="shared" si="11"/>
        <v>OK</v>
      </c>
      <c r="N638" s="79"/>
    </row>
    <row r="639" spans="1:14" hidden="1">
      <c r="A639" s="80" t="s">
        <v>2592</v>
      </c>
      <c r="B639" s="186" t="s">
        <v>1837</v>
      </c>
      <c r="C639" s="187" t="s">
        <v>461</v>
      </c>
      <c r="D639" s="189" t="s">
        <v>1838</v>
      </c>
      <c r="E639" s="187" t="s">
        <v>482</v>
      </c>
      <c r="F639" s="187" t="s">
        <v>461</v>
      </c>
      <c r="G639" s="189" t="s">
        <v>1131</v>
      </c>
      <c r="H639" s="188" t="str">
        <f>IF(OR(AND('C6'!V95="",'C6'!W95=""),AND('C6'!V321="",'C6'!W321=""),AND('C6'!W95="X",'C6'!W321="X"),OR('C6'!W95="M",'C6'!W321="M")),"",SUM('C6'!V95,'C6'!V321))</f>
        <v/>
      </c>
      <c r="I639" s="188" t="str">
        <f>IF(AND(AND('C6'!W95="X",'C6'!W321="X"),SUM('C6'!V95,'C6'!V321)=0,ISNUMBER('C6'!V547)),"",IF(OR('C6'!W95="M",'C6'!W321="M"),"M",IF(AND('C6'!W95='C6'!W321,OR('C6'!W95="X",'C6'!W95="W",'C6'!W95="Z")),UPPER('C6'!W95),"")))</f>
        <v/>
      </c>
      <c r="J639" s="81" t="s">
        <v>482</v>
      </c>
      <c r="K639" s="188" t="str">
        <f>IF(AND(ISBLANK('C6'!V547),$L$639&lt;&gt;"Z"),"",'C6'!V547)</f>
        <v/>
      </c>
      <c r="L639" s="188" t="str">
        <f>IF(ISBLANK('C6'!W547),"",'C6'!W547)</f>
        <v/>
      </c>
      <c r="M639" s="78" t="str">
        <f t="shared" si="11"/>
        <v>OK</v>
      </c>
      <c r="N639" s="79"/>
    </row>
    <row r="640" spans="1:14" hidden="1">
      <c r="A640" s="80" t="s">
        <v>2592</v>
      </c>
      <c r="B640" s="186" t="s">
        <v>1839</v>
      </c>
      <c r="C640" s="187" t="s">
        <v>461</v>
      </c>
      <c r="D640" s="189" t="s">
        <v>1840</v>
      </c>
      <c r="E640" s="187" t="s">
        <v>482</v>
      </c>
      <c r="F640" s="187" t="s">
        <v>461</v>
      </c>
      <c r="G640" s="189" t="s">
        <v>1132</v>
      </c>
      <c r="H640" s="188" t="str">
        <f>IF(OR(AND('C6'!V96="",'C6'!W96=""),AND('C6'!V322="",'C6'!W322=""),AND('C6'!W96="X",'C6'!W322="X"),OR('C6'!W96="M",'C6'!W322="M")),"",SUM('C6'!V96,'C6'!V322))</f>
        <v/>
      </c>
      <c r="I640" s="188" t="str">
        <f>IF(AND(AND('C6'!W96="X",'C6'!W322="X"),SUM('C6'!V96,'C6'!V322)=0,ISNUMBER('C6'!V548)),"",IF(OR('C6'!W96="M",'C6'!W322="M"),"M",IF(AND('C6'!W96='C6'!W322,OR('C6'!W96="X",'C6'!W96="W",'C6'!W96="Z")),UPPER('C6'!W96),"")))</f>
        <v/>
      </c>
      <c r="J640" s="81" t="s">
        <v>482</v>
      </c>
      <c r="K640" s="188" t="str">
        <f>IF(AND(ISBLANK('C6'!V548),$L$640&lt;&gt;"Z"),"",'C6'!V548)</f>
        <v/>
      </c>
      <c r="L640" s="188" t="str">
        <f>IF(ISBLANK('C6'!W548),"",'C6'!W548)</f>
        <v/>
      </c>
      <c r="M640" s="78" t="str">
        <f t="shared" si="11"/>
        <v>OK</v>
      </c>
      <c r="N640" s="79"/>
    </row>
    <row r="641" spans="1:14" hidden="1">
      <c r="A641" s="80" t="s">
        <v>2592</v>
      </c>
      <c r="B641" s="186" t="s">
        <v>1841</v>
      </c>
      <c r="C641" s="187" t="s">
        <v>461</v>
      </c>
      <c r="D641" s="189" t="s">
        <v>1842</v>
      </c>
      <c r="E641" s="187" t="s">
        <v>482</v>
      </c>
      <c r="F641" s="187" t="s">
        <v>461</v>
      </c>
      <c r="G641" s="189" t="s">
        <v>1133</v>
      </c>
      <c r="H641" s="188" t="str">
        <f>IF(OR(AND('C6'!V97="",'C6'!W97=""),AND('C6'!V323="",'C6'!W323=""),AND('C6'!W97="X",'C6'!W323="X"),OR('C6'!W97="M",'C6'!W323="M")),"",SUM('C6'!V97,'C6'!V323))</f>
        <v/>
      </c>
      <c r="I641" s="188" t="str">
        <f>IF(AND(AND('C6'!W97="X",'C6'!W323="X"),SUM('C6'!V97,'C6'!V323)=0,ISNUMBER('C6'!V549)),"",IF(OR('C6'!W97="M",'C6'!W323="M"),"M",IF(AND('C6'!W97='C6'!W323,OR('C6'!W97="X",'C6'!W97="W",'C6'!W97="Z")),UPPER('C6'!W97),"")))</f>
        <v/>
      </c>
      <c r="J641" s="81" t="s">
        <v>482</v>
      </c>
      <c r="K641" s="188" t="str">
        <f>IF(AND(ISBLANK('C6'!V549),$L$641&lt;&gt;"Z"),"",'C6'!V549)</f>
        <v/>
      </c>
      <c r="L641" s="188" t="str">
        <f>IF(ISBLANK('C6'!W549),"",'C6'!W549)</f>
        <v/>
      </c>
      <c r="M641" s="78" t="str">
        <f t="shared" si="11"/>
        <v>OK</v>
      </c>
      <c r="N641" s="79"/>
    </row>
    <row r="642" spans="1:14" hidden="1">
      <c r="A642" s="80" t="s">
        <v>2592</v>
      </c>
      <c r="B642" s="186" t="s">
        <v>1843</v>
      </c>
      <c r="C642" s="187" t="s">
        <v>461</v>
      </c>
      <c r="D642" s="189" t="s">
        <v>1844</v>
      </c>
      <c r="E642" s="187" t="s">
        <v>482</v>
      </c>
      <c r="F642" s="187" t="s">
        <v>461</v>
      </c>
      <c r="G642" s="189" t="s">
        <v>1134</v>
      </c>
      <c r="H642" s="188" t="str">
        <f>IF(OR(AND('C6'!V98="",'C6'!W98=""),AND('C6'!V324="",'C6'!W324=""),AND('C6'!W98="X",'C6'!W324="X"),OR('C6'!W98="M",'C6'!W324="M")),"",SUM('C6'!V98,'C6'!V324))</f>
        <v/>
      </c>
      <c r="I642" s="188" t="str">
        <f>IF(AND(AND('C6'!W98="X",'C6'!W324="X"),SUM('C6'!V98,'C6'!V324)=0,ISNUMBER('C6'!V550)),"",IF(OR('C6'!W98="M",'C6'!W324="M"),"M",IF(AND('C6'!W98='C6'!W324,OR('C6'!W98="X",'C6'!W98="W",'C6'!W98="Z")),UPPER('C6'!W98),"")))</f>
        <v/>
      </c>
      <c r="J642" s="81" t="s">
        <v>482</v>
      </c>
      <c r="K642" s="188" t="str">
        <f>IF(AND(ISBLANK('C6'!V550),$L$642&lt;&gt;"Z"),"",'C6'!V550)</f>
        <v/>
      </c>
      <c r="L642" s="188" t="str">
        <f>IF(ISBLANK('C6'!W550),"",'C6'!W550)</f>
        <v/>
      </c>
      <c r="M642" s="78" t="str">
        <f t="shared" si="11"/>
        <v>OK</v>
      </c>
      <c r="N642" s="79"/>
    </row>
    <row r="643" spans="1:14" hidden="1">
      <c r="A643" s="80" t="s">
        <v>2592</v>
      </c>
      <c r="B643" s="186" t="s">
        <v>1845</v>
      </c>
      <c r="C643" s="187" t="s">
        <v>461</v>
      </c>
      <c r="D643" s="189" t="s">
        <v>1846</v>
      </c>
      <c r="E643" s="187" t="s">
        <v>482</v>
      </c>
      <c r="F643" s="187" t="s">
        <v>461</v>
      </c>
      <c r="G643" s="189" t="s">
        <v>1135</v>
      </c>
      <c r="H643" s="188" t="str">
        <f>IF(OR(AND('C6'!V99="",'C6'!W99=""),AND('C6'!V325="",'C6'!W325=""),AND('C6'!W99="X",'C6'!W325="X"),OR('C6'!W99="M",'C6'!W325="M")),"",SUM('C6'!V99,'C6'!V325))</f>
        <v/>
      </c>
      <c r="I643" s="188" t="str">
        <f>IF(AND(AND('C6'!W99="X",'C6'!W325="X"),SUM('C6'!V99,'C6'!V325)=0,ISNUMBER('C6'!V551)),"",IF(OR('C6'!W99="M",'C6'!W325="M"),"M",IF(AND('C6'!W99='C6'!W325,OR('C6'!W99="X",'C6'!W99="W",'C6'!W99="Z")),UPPER('C6'!W99),"")))</f>
        <v/>
      </c>
      <c r="J643" s="81" t="s">
        <v>482</v>
      </c>
      <c r="K643" s="188" t="str">
        <f>IF(AND(ISBLANK('C6'!V551),$L$643&lt;&gt;"Z"),"",'C6'!V551)</f>
        <v/>
      </c>
      <c r="L643" s="188" t="str">
        <f>IF(ISBLANK('C6'!W551),"",'C6'!W551)</f>
        <v/>
      </c>
      <c r="M643" s="78" t="str">
        <f t="shared" si="11"/>
        <v>OK</v>
      </c>
      <c r="N643" s="79"/>
    </row>
    <row r="644" spans="1:14" hidden="1">
      <c r="A644" s="80" t="s">
        <v>2592</v>
      </c>
      <c r="B644" s="186" t="s">
        <v>1847</v>
      </c>
      <c r="C644" s="187" t="s">
        <v>461</v>
      </c>
      <c r="D644" s="189" t="s">
        <v>1848</v>
      </c>
      <c r="E644" s="187" t="s">
        <v>482</v>
      </c>
      <c r="F644" s="187" t="s">
        <v>461</v>
      </c>
      <c r="G644" s="189" t="s">
        <v>1136</v>
      </c>
      <c r="H644" s="188" t="str">
        <f>IF(OR(AND('C6'!V100="",'C6'!W100=""),AND('C6'!V326="",'C6'!W326=""),AND('C6'!W100="X",'C6'!W326="X"),OR('C6'!W100="M",'C6'!W326="M")),"",SUM('C6'!V100,'C6'!V326))</f>
        <v/>
      </c>
      <c r="I644" s="188" t="str">
        <f>IF(AND(AND('C6'!W100="X",'C6'!W326="X"),SUM('C6'!V100,'C6'!V326)=0,ISNUMBER('C6'!V552)),"",IF(OR('C6'!W100="M",'C6'!W326="M"),"M",IF(AND('C6'!W100='C6'!W326,OR('C6'!W100="X",'C6'!W100="W",'C6'!W100="Z")),UPPER('C6'!W100),"")))</f>
        <v/>
      </c>
      <c r="J644" s="81" t="s">
        <v>482</v>
      </c>
      <c r="K644" s="188" t="str">
        <f>IF(AND(ISBLANK('C6'!V552),$L$644&lt;&gt;"Z"),"",'C6'!V552)</f>
        <v/>
      </c>
      <c r="L644" s="188" t="str">
        <f>IF(ISBLANK('C6'!W552),"",'C6'!W552)</f>
        <v/>
      </c>
      <c r="M644" s="78" t="str">
        <f t="shared" si="11"/>
        <v>OK</v>
      </c>
      <c r="N644" s="79"/>
    </row>
    <row r="645" spans="1:14" hidden="1">
      <c r="A645" s="80" t="s">
        <v>2592</v>
      </c>
      <c r="B645" s="186" t="s">
        <v>1849</v>
      </c>
      <c r="C645" s="187" t="s">
        <v>461</v>
      </c>
      <c r="D645" s="189" t="s">
        <v>1850</v>
      </c>
      <c r="E645" s="187" t="s">
        <v>482</v>
      </c>
      <c r="F645" s="187" t="s">
        <v>461</v>
      </c>
      <c r="G645" s="189" t="s">
        <v>1137</v>
      </c>
      <c r="H645" s="188" t="str">
        <f>IF(OR(AND('C6'!V101="",'C6'!W101=""),AND('C6'!V327="",'C6'!W327=""),AND('C6'!W101="X",'C6'!W327="X"),OR('C6'!W101="M",'C6'!W327="M")),"",SUM('C6'!V101,'C6'!V327))</f>
        <v/>
      </c>
      <c r="I645" s="188" t="str">
        <f>IF(AND(AND('C6'!W101="X",'C6'!W327="X"),SUM('C6'!V101,'C6'!V327)=0,ISNUMBER('C6'!V553)),"",IF(OR('C6'!W101="M",'C6'!W327="M"),"M",IF(AND('C6'!W101='C6'!W327,OR('C6'!W101="X",'C6'!W101="W",'C6'!W101="Z")),UPPER('C6'!W101),"")))</f>
        <v/>
      </c>
      <c r="J645" s="81" t="s">
        <v>482</v>
      </c>
      <c r="K645" s="188" t="str">
        <f>IF(AND(ISBLANK('C6'!V553),$L$645&lt;&gt;"Z"),"",'C6'!V553)</f>
        <v/>
      </c>
      <c r="L645" s="188" t="str">
        <f>IF(ISBLANK('C6'!W553),"",'C6'!W553)</f>
        <v/>
      </c>
      <c r="M645" s="78" t="str">
        <f t="shared" si="11"/>
        <v>OK</v>
      </c>
      <c r="N645" s="79"/>
    </row>
    <row r="646" spans="1:14" hidden="1">
      <c r="A646" s="80" t="s">
        <v>2592</v>
      </c>
      <c r="B646" s="186" t="s">
        <v>1851</v>
      </c>
      <c r="C646" s="187" t="s">
        <v>461</v>
      </c>
      <c r="D646" s="189" t="s">
        <v>1852</v>
      </c>
      <c r="E646" s="187" t="s">
        <v>482</v>
      </c>
      <c r="F646" s="187" t="s">
        <v>461</v>
      </c>
      <c r="G646" s="189" t="s">
        <v>1138</v>
      </c>
      <c r="H646" s="188" t="str">
        <f>IF(OR(AND('C6'!V102="",'C6'!W102=""),AND('C6'!V328="",'C6'!W328=""),AND('C6'!W102="X",'C6'!W328="X"),OR('C6'!W102="M",'C6'!W328="M")),"",SUM('C6'!V102,'C6'!V328))</f>
        <v/>
      </c>
      <c r="I646" s="188" t="str">
        <f>IF(AND(AND('C6'!W102="X",'C6'!W328="X"),SUM('C6'!V102,'C6'!V328)=0,ISNUMBER('C6'!V554)),"",IF(OR('C6'!W102="M",'C6'!W328="M"),"M",IF(AND('C6'!W102='C6'!W328,OR('C6'!W102="X",'C6'!W102="W",'C6'!W102="Z")),UPPER('C6'!W102),"")))</f>
        <v/>
      </c>
      <c r="J646" s="81" t="s">
        <v>482</v>
      </c>
      <c r="K646" s="188" t="str">
        <f>IF(AND(ISBLANK('C6'!V554),$L$646&lt;&gt;"Z"),"",'C6'!V554)</f>
        <v/>
      </c>
      <c r="L646" s="188" t="str">
        <f>IF(ISBLANK('C6'!W554),"",'C6'!W554)</f>
        <v/>
      </c>
      <c r="M646" s="78" t="str">
        <f t="shared" si="11"/>
        <v>OK</v>
      </c>
      <c r="N646" s="79"/>
    </row>
    <row r="647" spans="1:14" hidden="1">
      <c r="A647" s="80" t="s">
        <v>2592</v>
      </c>
      <c r="B647" s="186" t="s">
        <v>1853</v>
      </c>
      <c r="C647" s="187" t="s">
        <v>461</v>
      </c>
      <c r="D647" s="189" t="s">
        <v>1854</v>
      </c>
      <c r="E647" s="187" t="s">
        <v>482</v>
      </c>
      <c r="F647" s="187" t="s">
        <v>461</v>
      </c>
      <c r="G647" s="189" t="s">
        <v>1139</v>
      </c>
      <c r="H647" s="188" t="str">
        <f>IF(OR(AND('C6'!V103="",'C6'!W103=""),AND('C6'!V329="",'C6'!W329=""),AND('C6'!W103="X",'C6'!W329="X"),OR('C6'!W103="M",'C6'!W329="M")),"",SUM('C6'!V103,'C6'!V329))</f>
        <v/>
      </c>
      <c r="I647" s="188" t="str">
        <f>IF(AND(AND('C6'!W103="X",'C6'!W329="X"),SUM('C6'!V103,'C6'!V329)=0,ISNUMBER('C6'!V555)),"",IF(OR('C6'!W103="M",'C6'!W329="M"),"M",IF(AND('C6'!W103='C6'!W329,OR('C6'!W103="X",'C6'!W103="W",'C6'!W103="Z")),UPPER('C6'!W103),"")))</f>
        <v/>
      </c>
      <c r="J647" s="81" t="s">
        <v>482</v>
      </c>
      <c r="K647" s="188" t="str">
        <f>IF(AND(ISBLANK('C6'!V555),$L$647&lt;&gt;"Z"),"",'C6'!V555)</f>
        <v/>
      </c>
      <c r="L647" s="188" t="str">
        <f>IF(ISBLANK('C6'!W555),"",'C6'!W555)</f>
        <v/>
      </c>
      <c r="M647" s="78" t="str">
        <f t="shared" si="11"/>
        <v>OK</v>
      </c>
      <c r="N647" s="79"/>
    </row>
    <row r="648" spans="1:14" hidden="1">
      <c r="A648" s="80" t="s">
        <v>2592</v>
      </c>
      <c r="B648" s="186" t="s">
        <v>1855</v>
      </c>
      <c r="C648" s="187" t="s">
        <v>461</v>
      </c>
      <c r="D648" s="189" t="s">
        <v>1856</v>
      </c>
      <c r="E648" s="187" t="s">
        <v>482</v>
      </c>
      <c r="F648" s="187" t="s">
        <v>461</v>
      </c>
      <c r="G648" s="189" t="s">
        <v>1140</v>
      </c>
      <c r="H648" s="188" t="str">
        <f>IF(OR(AND('C6'!V104="",'C6'!W104=""),AND('C6'!V330="",'C6'!W330=""),AND('C6'!W104="X",'C6'!W330="X"),OR('C6'!W104="M",'C6'!W330="M")),"",SUM('C6'!V104,'C6'!V330))</f>
        <v/>
      </c>
      <c r="I648" s="188" t="str">
        <f>IF(AND(AND('C6'!W104="X",'C6'!W330="X"),SUM('C6'!V104,'C6'!V330)=0,ISNUMBER('C6'!V556)),"",IF(OR('C6'!W104="M",'C6'!W330="M"),"M",IF(AND('C6'!W104='C6'!W330,OR('C6'!W104="X",'C6'!W104="W",'C6'!W104="Z")),UPPER('C6'!W104),"")))</f>
        <v/>
      </c>
      <c r="J648" s="81" t="s">
        <v>482</v>
      </c>
      <c r="K648" s="188" t="str">
        <f>IF(AND(ISBLANK('C6'!V556),$L$648&lt;&gt;"Z"),"",'C6'!V556)</f>
        <v/>
      </c>
      <c r="L648" s="188" t="str">
        <f>IF(ISBLANK('C6'!W556),"",'C6'!W556)</f>
        <v/>
      </c>
      <c r="M648" s="78" t="str">
        <f t="shared" si="11"/>
        <v>OK</v>
      </c>
      <c r="N648" s="79"/>
    </row>
    <row r="649" spans="1:14" hidden="1">
      <c r="A649" s="80" t="s">
        <v>2592</v>
      </c>
      <c r="B649" s="186" t="s">
        <v>1857</v>
      </c>
      <c r="C649" s="187" t="s">
        <v>461</v>
      </c>
      <c r="D649" s="189" t="s">
        <v>1858</v>
      </c>
      <c r="E649" s="187" t="s">
        <v>482</v>
      </c>
      <c r="F649" s="187" t="s">
        <v>461</v>
      </c>
      <c r="G649" s="189" t="s">
        <v>1141</v>
      </c>
      <c r="H649" s="188" t="str">
        <f>IF(OR(AND('C6'!V105="",'C6'!W105=""),AND('C6'!V331="",'C6'!W331=""),AND('C6'!W105="X",'C6'!W331="X"),OR('C6'!W105="M",'C6'!W331="M")),"",SUM('C6'!V105,'C6'!V331))</f>
        <v/>
      </c>
      <c r="I649" s="188" t="str">
        <f>IF(AND(AND('C6'!W105="X",'C6'!W331="X"),SUM('C6'!V105,'C6'!V331)=0,ISNUMBER('C6'!V557)),"",IF(OR('C6'!W105="M",'C6'!W331="M"),"M",IF(AND('C6'!W105='C6'!W331,OR('C6'!W105="X",'C6'!W105="W",'C6'!W105="Z")),UPPER('C6'!W105),"")))</f>
        <v/>
      </c>
      <c r="J649" s="81" t="s">
        <v>482</v>
      </c>
      <c r="K649" s="188" t="str">
        <f>IF(AND(ISBLANK('C6'!V557),$L$649&lt;&gt;"Z"),"",'C6'!V557)</f>
        <v/>
      </c>
      <c r="L649" s="188" t="str">
        <f>IF(ISBLANK('C6'!W557),"",'C6'!W557)</f>
        <v/>
      </c>
      <c r="M649" s="78" t="str">
        <f t="shared" si="11"/>
        <v>OK</v>
      </c>
      <c r="N649" s="79"/>
    </row>
    <row r="650" spans="1:14" hidden="1">
      <c r="A650" s="80" t="s">
        <v>2592</v>
      </c>
      <c r="B650" s="186" t="s">
        <v>1859</v>
      </c>
      <c r="C650" s="187" t="s">
        <v>461</v>
      </c>
      <c r="D650" s="189" t="s">
        <v>1860</v>
      </c>
      <c r="E650" s="187" t="s">
        <v>482</v>
      </c>
      <c r="F650" s="187" t="s">
        <v>461</v>
      </c>
      <c r="G650" s="189" t="s">
        <v>1142</v>
      </c>
      <c r="H650" s="188" t="str">
        <f>IF(OR(AND('C6'!V106="",'C6'!W106=""),AND('C6'!V332="",'C6'!W332=""),AND('C6'!W106="X",'C6'!W332="X"),OR('C6'!W106="M",'C6'!W332="M")),"",SUM('C6'!V106,'C6'!V332))</f>
        <v/>
      </c>
      <c r="I650" s="188" t="str">
        <f>IF(AND(AND('C6'!W106="X",'C6'!W332="X"),SUM('C6'!V106,'C6'!V332)=0,ISNUMBER('C6'!V558)),"",IF(OR('C6'!W106="M",'C6'!W332="M"),"M",IF(AND('C6'!W106='C6'!W332,OR('C6'!W106="X",'C6'!W106="W",'C6'!W106="Z")),UPPER('C6'!W106),"")))</f>
        <v/>
      </c>
      <c r="J650" s="81" t="s">
        <v>482</v>
      </c>
      <c r="K650" s="188" t="str">
        <f>IF(AND(ISBLANK('C6'!V558),$L$650&lt;&gt;"Z"),"",'C6'!V558)</f>
        <v/>
      </c>
      <c r="L650" s="188" t="str">
        <f>IF(ISBLANK('C6'!W558),"",'C6'!W558)</f>
        <v/>
      </c>
      <c r="M650" s="78" t="str">
        <f t="shared" si="11"/>
        <v>OK</v>
      </c>
      <c r="N650" s="79"/>
    </row>
    <row r="651" spans="1:14" hidden="1">
      <c r="A651" s="80" t="s">
        <v>2592</v>
      </c>
      <c r="B651" s="186" t="s">
        <v>1861</v>
      </c>
      <c r="C651" s="187" t="s">
        <v>461</v>
      </c>
      <c r="D651" s="189" t="s">
        <v>1862</v>
      </c>
      <c r="E651" s="187" t="s">
        <v>482</v>
      </c>
      <c r="F651" s="187" t="s">
        <v>461</v>
      </c>
      <c r="G651" s="189" t="s">
        <v>1143</v>
      </c>
      <c r="H651" s="188" t="str">
        <f>IF(OR(AND('C6'!V107="",'C6'!W107=""),AND('C6'!V333="",'C6'!W333=""),AND('C6'!W107="X",'C6'!W333="X"),OR('C6'!W107="M",'C6'!W333="M")),"",SUM('C6'!V107,'C6'!V333))</f>
        <v/>
      </c>
      <c r="I651" s="188" t="str">
        <f>IF(AND(AND('C6'!W107="X",'C6'!W333="X"),SUM('C6'!V107,'C6'!V333)=0,ISNUMBER('C6'!V559)),"",IF(OR('C6'!W107="M",'C6'!W333="M"),"M",IF(AND('C6'!W107='C6'!W333,OR('C6'!W107="X",'C6'!W107="W",'C6'!W107="Z")),UPPER('C6'!W107),"")))</f>
        <v/>
      </c>
      <c r="J651" s="81" t="s">
        <v>482</v>
      </c>
      <c r="K651" s="188" t="str">
        <f>IF(AND(ISBLANK('C6'!V559),$L$651&lt;&gt;"Z"),"",'C6'!V559)</f>
        <v/>
      </c>
      <c r="L651" s="188" t="str">
        <f>IF(ISBLANK('C6'!W559),"",'C6'!W559)</f>
        <v/>
      </c>
      <c r="M651" s="78" t="str">
        <f t="shared" si="11"/>
        <v>OK</v>
      </c>
      <c r="N651" s="79"/>
    </row>
    <row r="652" spans="1:14" hidden="1">
      <c r="A652" s="80" t="s">
        <v>2592</v>
      </c>
      <c r="B652" s="186" t="s">
        <v>1863</v>
      </c>
      <c r="C652" s="187" t="s">
        <v>461</v>
      </c>
      <c r="D652" s="189" t="s">
        <v>1864</v>
      </c>
      <c r="E652" s="187" t="s">
        <v>482</v>
      </c>
      <c r="F652" s="187" t="s">
        <v>461</v>
      </c>
      <c r="G652" s="189" t="s">
        <v>1144</v>
      </c>
      <c r="H652" s="188" t="str">
        <f>IF(OR(AND('C6'!V108="",'C6'!W108=""),AND('C6'!V334="",'C6'!W334=""),AND('C6'!W108="X",'C6'!W334="X"),OR('C6'!W108="M",'C6'!W334="M")),"",SUM('C6'!V108,'C6'!V334))</f>
        <v/>
      </c>
      <c r="I652" s="188" t="str">
        <f>IF(AND(AND('C6'!W108="X",'C6'!W334="X"),SUM('C6'!V108,'C6'!V334)=0,ISNUMBER('C6'!V560)),"",IF(OR('C6'!W108="M",'C6'!W334="M"),"M",IF(AND('C6'!W108='C6'!W334,OR('C6'!W108="X",'C6'!W108="W",'C6'!W108="Z")),UPPER('C6'!W108),"")))</f>
        <v/>
      </c>
      <c r="J652" s="81" t="s">
        <v>482</v>
      </c>
      <c r="K652" s="188" t="str">
        <f>IF(AND(ISBLANK('C6'!V560),$L$652&lt;&gt;"Z"),"",'C6'!V560)</f>
        <v/>
      </c>
      <c r="L652" s="188" t="str">
        <f>IF(ISBLANK('C6'!W560),"",'C6'!W560)</f>
        <v/>
      </c>
      <c r="M652" s="78" t="str">
        <f t="shared" si="11"/>
        <v>OK</v>
      </c>
      <c r="N652" s="79"/>
    </row>
    <row r="653" spans="1:14" hidden="1">
      <c r="A653" s="80" t="s">
        <v>2592</v>
      </c>
      <c r="B653" s="186" t="s">
        <v>1865</v>
      </c>
      <c r="C653" s="187" t="s">
        <v>461</v>
      </c>
      <c r="D653" s="189" t="s">
        <v>1866</v>
      </c>
      <c r="E653" s="187" t="s">
        <v>482</v>
      </c>
      <c r="F653" s="187" t="s">
        <v>461</v>
      </c>
      <c r="G653" s="189" t="s">
        <v>1145</v>
      </c>
      <c r="H653" s="188" t="str">
        <f>IF(OR(AND('C6'!V109="",'C6'!W109=""),AND('C6'!V335="",'C6'!W335=""),AND('C6'!W109="X",'C6'!W335="X"),OR('C6'!W109="M",'C6'!W335="M")),"",SUM('C6'!V109,'C6'!V335))</f>
        <v/>
      </c>
      <c r="I653" s="188" t="str">
        <f>IF(AND(AND('C6'!W109="X",'C6'!W335="X"),SUM('C6'!V109,'C6'!V335)=0,ISNUMBER('C6'!V561)),"",IF(OR('C6'!W109="M",'C6'!W335="M"),"M",IF(AND('C6'!W109='C6'!W335,OR('C6'!W109="X",'C6'!W109="W",'C6'!W109="Z")),UPPER('C6'!W109),"")))</f>
        <v/>
      </c>
      <c r="J653" s="81" t="s">
        <v>482</v>
      </c>
      <c r="K653" s="188" t="str">
        <f>IF(AND(ISBLANK('C6'!V561),$L$653&lt;&gt;"Z"),"",'C6'!V561)</f>
        <v/>
      </c>
      <c r="L653" s="188" t="str">
        <f>IF(ISBLANK('C6'!W561),"",'C6'!W561)</f>
        <v/>
      </c>
      <c r="M653" s="78" t="str">
        <f t="shared" si="11"/>
        <v>OK</v>
      </c>
      <c r="N653" s="79"/>
    </row>
    <row r="654" spans="1:14" hidden="1">
      <c r="A654" s="80" t="s">
        <v>2592</v>
      </c>
      <c r="B654" s="186" t="s">
        <v>1867</v>
      </c>
      <c r="C654" s="187" t="s">
        <v>461</v>
      </c>
      <c r="D654" s="189" t="s">
        <v>1868</v>
      </c>
      <c r="E654" s="187" t="s">
        <v>482</v>
      </c>
      <c r="F654" s="187" t="s">
        <v>461</v>
      </c>
      <c r="G654" s="189" t="s">
        <v>1146</v>
      </c>
      <c r="H654" s="188" t="str">
        <f>IF(OR(AND('C6'!V110="",'C6'!W110=""),AND('C6'!V336="",'C6'!W336=""),AND('C6'!W110="X",'C6'!W336="X"),OR('C6'!W110="M",'C6'!W336="M")),"",SUM('C6'!V110,'C6'!V336))</f>
        <v/>
      </c>
      <c r="I654" s="188" t="str">
        <f>IF(AND(AND('C6'!W110="X",'C6'!W336="X"),SUM('C6'!V110,'C6'!V336)=0,ISNUMBER('C6'!V562)),"",IF(OR('C6'!W110="M",'C6'!W336="M"),"M",IF(AND('C6'!W110='C6'!W336,OR('C6'!W110="X",'C6'!W110="W",'C6'!W110="Z")),UPPER('C6'!W110),"")))</f>
        <v/>
      </c>
      <c r="J654" s="81" t="s">
        <v>482</v>
      </c>
      <c r="K654" s="188" t="str">
        <f>IF(AND(ISBLANK('C6'!V562),$L$654&lt;&gt;"Z"),"",'C6'!V562)</f>
        <v/>
      </c>
      <c r="L654" s="188" t="str">
        <f>IF(ISBLANK('C6'!W562),"",'C6'!W562)</f>
        <v/>
      </c>
      <c r="M654" s="78" t="str">
        <f t="shared" si="11"/>
        <v>OK</v>
      </c>
      <c r="N654" s="79"/>
    </row>
    <row r="655" spans="1:14" hidden="1">
      <c r="A655" s="80" t="s">
        <v>2592</v>
      </c>
      <c r="B655" s="186" t="s">
        <v>1869</v>
      </c>
      <c r="C655" s="187" t="s">
        <v>461</v>
      </c>
      <c r="D655" s="189" t="s">
        <v>1870</v>
      </c>
      <c r="E655" s="187" t="s">
        <v>482</v>
      </c>
      <c r="F655" s="187" t="s">
        <v>461</v>
      </c>
      <c r="G655" s="189" t="s">
        <v>1147</v>
      </c>
      <c r="H655" s="188" t="str">
        <f>IF(OR(AND('C6'!V111="",'C6'!W111=""),AND('C6'!V337="",'C6'!W337=""),AND('C6'!W111="X",'C6'!W337="X"),OR('C6'!W111="M",'C6'!W337="M")),"",SUM('C6'!V111,'C6'!V337))</f>
        <v/>
      </c>
      <c r="I655" s="188" t="str">
        <f>IF(AND(AND('C6'!W111="X",'C6'!W337="X"),SUM('C6'!V111,'C6'!V337)=0,ISNUMBER('C6'!V563)),"",IF(OR('C6'!W111="M",'C6'!W337="M"),"M",IF(AND('C6'!W111='C6'!W337,OR('C6'!W111="X",'C6'!W111="W",'C6'!W111="Z")),UPPER('C6'!W111),"")))</f>
        <v/>
      </c>
      <c r="J655" s="81" t="s">
        <v>482</v>
      </c>
      <c r="K655" s="188" t="str">
        <f>IF(AND(ISBLANK('C6'!V563),$L$655&lt;&gt;"Z"),"",'C6'!V563)</f>
        <v/>
      </c>
      <c r="L655" s="188" t="str">
        <f>IF(ISBLANK('C6'!W563),"",'C6'!W563)</f>
        <v/>
      </c>
      <c r="M655" s="78" t="str">
        <f t="shared" si="11"/>
        <v>OK</v>
      </c>
      <c r="N655" s="79"/>
    </row>
    <row r="656" spans="1:14" hidden="1">
      <c r="A656" s="80" t="s">
        <v>2592</v>
      </c>
      <c r="B656" s="186" t="s">
        <v>1871</v>
      </c>
      <c r="C656" s="187" t="s">
        <v>461</v>
      </c>
      <c r="D656" s="189" t="s">
        <v>1872</v>
      </c>
      <c r="E656" s="187" t="s">
        <v>482</v>
      </c>
      <c r="F656" s="187" t="s">
        <v>461</v>
      </c>
      <c r="G656" s="189" t="s">
        <v>1148</v>
      </c>
      <c r="H656" s="188" t="str">
        <f>IF(OR(AND('C6'!V112="",'C6'!W112=""),AND('C6'!V338="",'C6'!W338=""),AND('C6'!W112="X",'C6'!W338="X"),OR('C6'!W112="M",'C6'!W338="M")),"",SUM('C6'!V112,'C6'!V338))</f>
        <v/>
      </c>
      <c r="I656" s="188" t="str">
        <f>IF(AND(AND('C6'!W112="X",'C6'!W338="X"),SUM('C6'!V112,'C6'!V338)=0,ISNUMBER('C6'!V564)),"",IF(OR('C6'!W112="M",'C6'!W338="M"),"M",IF(AND('C6'!W112='C6'!W338,OR('C6'!W112="X",'C6'!W112="W",'C6'!W112="Z")),UPPER('C6'!W112),"")))</f>
        <v/>
      </c>
      <c r="J656" s="81" t="s">
        <v>482</v>
      </c>
      <c r="K656" s="188" t="str">
        <f>IF(AND(ISBLANK('C6'!V564),$L$656&lt;&gt;"Z"),"",'C6'!V564)</f>
        <v/>
      </c>
      <c r="L656" s="188" t="str">
        <f>IF(ISBLANK('C6'!W564),"",'C6'!W564)</f>
        <v/>
      </c>
      <c r="M656" s="78" t="str">
        <f t="shared" si="11"/>
        <v>OK</v>
      </c>
      <c r="N656" s="79"/>
    </row>
    <row r="657" spans="1:14" hidden="1">
      <c r="A657" s="80" t="s">
        <v>2592</v>
      </c>
      <c r="B657" s="186" t="s">
        <v>1873</v>
      </c>
      <c r="C657" s="187" t="s">
        <v>461</v>
      </c>
      <c r="D657" s="189" t="s">
        <v>1874</v>
      </c>
      <c r="E657" s="187" t="s">
        <v>482</v>
      </c>
      <c r="F657" s="187" t="s">
        <v>461</v>
      </c>
      <c r="G657" s="189" t="s">
        <v>1149</v>
      </c>
      <c r="H657" s="188" t="str">
        <f>IF(OR(AND('C6'!V113="",'C6'!W113=""),AND('C6'!V339="",'C6'!W339=""),AND('C6'!W113="X",'C6'!W339="X"),OR('C6'!W113="M",'C6'!W339="M")),"",SUM('C6'!V113,'C6'!V339))</f>
        <v/>
      </c>
      <c r="I657" s="188" t="str">
        <f>IF(AND(AND('C6'!W113="X",'C6'!W339="X"),SUM('C6'!V113,'C6'!V339)=0,ISNUMBER('C6'!V565)),"",IF(OR('C6'!W113="M",'C6'!W339="M"),"M",IF(AND('C6'!W113='C6'!W339,OR('C6'!W113="X",'C6'!W113="W",'C6'!W113="Z")),UPPER('C6'!W113),"")))</f>
        <v/>
      </c>
      <c r="J657" s="81" t="s">
        <v>482</v>
      </c>
      <c r="K657" s="188" t="str">
        <f>IF(AND(ISBLANK('C6'!V565),$L$657&lt;&gt;"Z"),"",'C6'!V565)</f>
        <v/>
      </c>
      <c r="L657" s="188" t="str">
        <f>IF(ISBLANK('C6'!W565),"",'C6'!W565)</f>
        <v/>
      </c>
      <c r="M657" s="78" t="str">
        <f t="shared" si="11"/>
        <v>OK</v>
      </c>
      <c r="N657" s="79"/>
    </row>
    <row r="658" spans="1:14" hidden="1">
      <c r="A658" s="80" t="s">
        <v>2592</v>
      </c>
      <c r="B658" s="186" t="s">
        <v>1875</v>
      </c>
      <c r="C658" s="187" t="s">
        <v>461</v>
      </c>
      <c r="D658" s="189" t="s">
        <v>1876</v>
      </c>
      <c r="E658" s="187" t="s">
        <v>482</v>
      </c>
      <c r="F658" s="187" t="s">
        <v>461</v>
      </c>
      <c r="G658" s="189" t="s">
        <v>1150</v>
      </c>
      <c r="H658" s="188" t="str">
        <f>IF(OR(AND('C6'!V114="",'C6'!W114=""),AND('C6'!V340="",'C6'!W340=""),AND('C6'!W114="X",'C6'!W340="X"),OR('C6'!W114="M",'C6'!W340="M")),"",SUM('C6'!V114,'C6'!V340))</f>
        <v/>
      </c>
      <c r="I658" s="188" t="str">
        <f>IF(AND(AND('C6'!W114="X",'C6'!W340="X"),SUM('C6'!V114,'C6'!V340)=0,ISNUMBER('C6'!V566)),"",IF(OR('C6'!W114="M",'C6'!W340="M"),"M",IF(AND('C6'!W114='C6'!W340,OR('C6'!W114="X",'C6'!W114="W",'C6'!W114="Z")),UPPER('C6'!W114),"")))</f>
        <v/>
      </c>
      <c r="J658" s="81" t="s">
        <v>482</v>
      </c>
      <c r="K658" s="188" t="str">
        <f>IF(AND(ISBLANK('C6'!V566),$L$658&lt;&gt;"Z"),"",'C6'!V566)</f>
        <v/>
      </c>
      <c r="L658" s="188" t="str">
        <f>IF(ISBLANK('C6'!W566),"",'C6'!W566)</f>
        <v/>
      </c>
      <c r="M658" s="78" t="str">
        <f t="shared" si="11"/>
        <v>OK</v>
      </c>
      <c r="N658" s="79"/>
    </row>
    <row r="659" spans="1:14" hidden="1">
      <c r="A659" s="80" t="s">
        <v>2592</v>
      </c>
      <c r="B659" s="186" t="s">
        <v>1877</v>
      </c>
      <c r="C659" s="187" t="s">
        <v>461</v>
      </c>
      <c r="D659" s="189" t="s">
        <v>1878</v>
      </c>
      <c r="E659" s="187" t="s">
        <v>482</v>
      </c>
      <c r="F659" s="187" t="s">
        <v>461</v>
      </c>
      <c r="G659" s="189" t="s">
        <v>1151</v>
      </c>
      <c r="H659" s="188" t="str">
        <f>IF(OR(AND('C6'!V115="",'C6'!W115=""),AND('C6'!V341="",'C6'!W341=""),AND('C6'!W115="X",'C6'!W341="X"),OR('C6'!W115="M",'C6'!W341="M")),"",SUM('C6'!V115,'C6'!V341))</f>
        <v/>
      </c>
      <c r="I659" s="188" t="str">
        <f>IF(AND(AND('C6'!W115="X",'C6'!W341="X"),SUM('C6'!V115,'C6'!V341)=0,ISNUMBER('C6'!V567)),"",IF(OR('C6'!W115="M",'C6'!W341="M"),"M",IF(AND('C6'!W115='C6'!W341,OR('C6'!W115="X",'C6'!W115="W",'C6'!W115="Z")),UPPER('C6'!W115),"")))</f>
        <v/>
      </c>
      <c r="J659" s="81" t="s">
        <v>482</v>
      </c>
      <c r="K659" s="188" t="str">
        <f>IF(AND(ISBLANK('C6'!V567),$L$659&lt;&gt;"Z"),"",'C6'!V567)</f>
        <v/>
      </c>
      <c r="L659" s="188" t="str">
        <f>IF(ISBLANK('C6'!W567),"",'C6'!W567)</f>
        <v/>
      </c>
      <c r="M659" s="78" t="str">
        <f t="shared" si="11"/>
        <v>OK</v>
      </c>
      <c r="N659" s="79"/>
    </row>
    <row r="660" spans="1:14" hidden="1">
      <c r="A660" s="80" t="s">
        <v>2592</v>
      </c>
      <c r="B660" s="186" t="s">
        <v>1879</v>
      </c>
      <c r="C660" s="187" t="s">
        <v>461</v>
      </c>
      <c r="D660" s="189" t="s">
        <v>1880</v>
      </c>
      <c r="E660" s="187" t="s">
        <v>482</v>
      </c>
      <c r="F660" s="187" t="s">
        <v>461</v>
      </c>
      <c r="G660" s="189" t="s">
        <v>1152</v>
      </c>
      <c r="H660" s="188" t="str">
        <f>IF(OR(AND('C6'!V116="",'C6'!W116=""),AND('C6'!V342="",'C6'!W342=""),AND('C6'!W116="X",'C6'!W342="X"),OR('C6'!W116="M",'C6'!W342="M")),"",SUM('C6'!V116,'C6'!V342))</f>
        <v/>
      </c>
      <c r="I660" s="188" t="str">
        <f>IF(AND(AND('C6'!W116="X",'C6'!W342="X"),SUM('C6'!V116,'C6'!V342)=0,ISNUMBER('C6'!V568)),"",IF(OR('C6'!W116="M",'C6'!W342="M"),"M",IF(AND('C6'!W116='C6'!W342,OR('C6'!W116="X",'C6'!W116="W",'C6'!W116="Z")),UPPER('C6'!W116),"")))</f>
        <v/>
      </c>
      <c r="J660" s="81" t="s">
        <v>482</v>
      </c>
      <c r="K660" s="188" t="str">
        <f>IF(AND(ISBLANK('C6'!V568),$L$660&lt;&gt;"Z"),"",'C6'!V568)</f>
        <v/>
      </c>
      <c r="L660" s="188" t="str">
        <f>IF(ISBLANK('C6'!W568),"",'C6'!W568)</f>
        <v/>
      </c>
      <c r="M660" s="78" t="str">
        <f t="shared" si="11"/>
        <v>OK</v>
      </c>
      <c r="N660" s="79"/>
    </row>
    <row r="661" spans="1:14" hidden="1">
      <c r="A661" s="80" t="s">
        <v>2592</v>
      </c>
      <c r="B661" s="186" t="s">
        <v>1881</v>
      </c>
      <c r="C661" s="187" t="s">
        <v>461</v>
      </c>
      <c r="D661" s="189" t="s">
        <v>1882</v>
      </c>
      <c r="E661" s="187" t="s">
        <v>482</v>
      </c>
      <c r="F661" s="187" t="s">
        <v>461</v>
      </c>
      <c r="G661" s="189" t="s">
        <v>1153</v>
      </c>
      <c r="H661" s="188" t="str">
        <f>IF(OR(AND('C6'!V117="",'C6'!W117=""),AND('C6'!V343="",'C6'!W343=""),AND('C6'!W117="X",'C6'!W343="X"),OR('C6'!W117="M",'C6'!W343="M")),"",SUM('C6'!V117,'C6'!V343))</f>
        <v/>
      </c>
      <c r="I661" s="188" t="str">
        <f>IF(AND(AND('C6'!W117="X",'C6'!W343="X"),SUM('C6'!V117,'C6'!V343)=0,ISNUMBER('C6'!V569)),"",IF(OR('C6'!W117="M",'C6'!W343="M"),"M",IF(AND('C6'!W117='C6'!W343,OR('C6'!W117="X",'C6'!W117="W",'C6'!W117="Z")),UPPER('C6'!W117),"")))</f>
        <v/>
      </c>
      <c r="J661" s="81" t="s">
        <v>482</v>
      </c>
      <c r="K661" s="188" t="str">
        <f>IF(AND(ISBLANK('C6'!V569),$L$661&lt;&gt;"Z"),"",'C6'!V569)</f>
        <v/>
      </c>
      <c r="L661" s="188" t="str">
        <f>IF(ISBLANK('C6'!W569),"",'C6'!W569)</f>
        <v/>
      </c>
      <c r="M661" s="78" t="str">
        <f t="shared" si="11"/>
        <v>OK</v>
      </c>
      <c r="N661" s="79"/>
    </row>
    <row r="662" spans="1:14" hidden="1">
      <c r="A662" s="80" t="s">
        <v>2592</v>
      </c>
      <c r="B662" s="186" t="s">
        <v>1883</v>
      </c>
      <c r="C662" s="187" t="s">
        <v>461</v>
      </c>
      <c r="D662" s="189" t="s">
        <v>1884</v>
      </c>
      <c r="E662" s="187" t="s">
        <v>482</v>
      </c>
      <c r="F662" s="187" t="s">
        <v>461</v>
      </c>
      <c r="G662" s="189" t="s">
        <v>1154</v>
      </c>
      <c r="H662" s="188" t="str">
        <f>IF(OR(AND('C6'!V118="",'C6'!W118=""),AND('C6'!V344="",'C6'!W344=""),AND('C6'!W118="X",'C6'!W344="X"),OR('C6'!W118="M",'C6'!W344="M")),"",SUM('C6'!V118,'C6'!V344))</f>
        <v/>
      </c>
      <c r="I662" s="188" t="str">
        <f>IF(AND(AND('C6'!W118="X",'C6'!W344="X"),SUM('C6'!V118,'C6'!V344)=0,ISNUMBER('C6'!V570)),"",IF(OR('C6'!W118="M",'C6'!W344="M"),"M",IF(AND('C6'!W118='C6'!W344,OR('C6'!W118="X",'C6'!W118="W",'C6'!W118="Z")),UPPER('C6'!W118),"")))</f>
        <v/>
      </c>
      <c r="J662" s="81" t="s">
        <v>482</v>
      </c>
      <c r="K662" s="188" t="str">
        <f>IF(AND(ISBLANK('C6'!V570),$L$662&lt;&gt;"Z"),"",'C6'!V570)</f>
        <v/>
      </c>
      <c r="L662" s="188" t="str">
        <f>IF(ISBLANK('C6'!W570),"",'C6'!W570)</f>
        <v/>
      </c>
      <c r="M662" s="78" t="str">
        <f t="shared" si="11"/>
        <v>OK</v>
      </c>
      <c r="N662" s="79"/>
    </row>
    <row r="663" spans="1:14" hidden="1">
      <c r="A663" s="80" t="s">
        <v>2592</v>
      </c>
      <c r="B663" s="186" t="s">
        <v>1885</v>
      </c>
      <c r="C663" s="187" t="s">
        <v>461</v>
      </c>
      <c r="D663" s="189" t="s">
        <v>1886</v>
      </c>
      <c r="E663" s="187" t="s">
        <v>482</v>
      </c>
      <c r="F663" s="187" t="s">
        <v>461</v>
      </c>
      <c r="G663" s="189" t="s">
        <v>1155</v>
      </c>
      <c r="H663" s="188" t="str">
        <f>IF(OR(AND('C6'!V119="",'C6'!W119=""),AND('C6'!V345="",'C6'!W345=""),AND('C6'!W119="X",'C6'!W345="X"),OR('C6'!W119="M",'C6'!W345="M")),"",SUM('C6'!V119,'C6'!V345))</f>
        <v/>
      </c>
      <c r="I663" s="188" t="str">
        <f>IF(AND(AND('C6'!W119="X",'C6'!W345="X"),SUM('C6'!V119,'C6'!V345)=0,ISNUMBER('C6'!V571)),"",IF(OR('C6'!W119="M",'C6'!W345="M"),"M",IF(AND('C6'!W119='C6'!W345,OR('C6'!W119="X",'C6'!W119="W",'C6'!W119="Z")),UPPER('C6'!W119),"")))</f>
        <v/>
      </c>
      <c r="J663" s="81" t="s">
        <v>482</v>
      </c>
      <c r="K663" s="188" t="str">
        <f>IF(AND(ISBLANK('C6'!V571),$L$663&lt;&gt;"Z"),"",'C6'!V571)</f>
        <v/>
      </c>
      <c r="L663" s="188" t="str">
        <f>IF(ISBLANK('C6'!W571),"",'C6'!W571)</f>
        <v/>
      </c>
      <c r="M663" s="78" t="str">
        <f t="shared" si="11"/>
        <v>OK</v>
      </c>
      <c r="N663" s="79"/>
    </row>
    <row r="664" spans="1:14" hidden="1">
      <c r="A664" s="80" t="s">
        <v>2592</v>
      </c>
      <c r="B664" s="186" t="s">
        <v>1887</v>
      </c>
      <c r="C664" s="187" t="s">
        <v>461</v>
      </c>
      <c r="D664" s="189" t="s">
        <v>1888</v>
      </c>
      <c r="E664" s="187" t="s">
        <v>482</v>
      </c>
      <c r="F664" s="187" t="s">
        <v>461</v>
      </c>
      <c r="G664" s="189" t="s">
        <v>1156</v>
      </c>
      <c r="H664" s="188" t="str">
        <f>IF(OR(AND('C6'!V120="",'C6'!W120=""),AND('C6'!V346="",'C6'!W346=""),AND('C6'!W120="X",'C6'!W346="X"),OR('C6'!W120="M",'C6'!W346="M")),"",SUM('C6'!V120,'C6'!V346))</f>
        <v/>
      </c>
      <c r="I664" s="188" t="str">
        <f>IF(AND(AND('C6'!W120="X",'C6'!W346="X"),SUM('C6'!V120,'C6'!V346)=0,ISNUMBER('C6'!V572)),"",IF(OR('C6'!W120="M",'C6'!W346="M"),"M",IF(AND('C6'!W120='C6'!W346,OR('C6'!W120="X",'C6'!W120="W",'C6'!W120="Z")),UPPER('C6'!W120),"")))</f>
        <v/>
      </c>
      <c r="J664" s="81" t="s">
        <v>482</v>
      </c>
      <c r="K664" s="188" t="str">
        <f>IF(AND(ISBLANK('C6'!V572),$L$664&lt;&gt;"Z"),"",'C6'!V572)</f>
        <v/>
      </c>
      <c r="L664" s="188" t="str">
        <f>IF(ISBLANK('C6'!W572),"",'C6'!W572)</f>
        <v/>
      </c>
      <c r="M664" s="78" t="str">
        <f t="shared" si="11"/>
        <v>OK</v>
      </c>
      <c r="N664" s="79"/>
    </row>
    <row r="665" spans="1:14" hidden="1">
      <c r="A665" s="80" t="s">
        <v>2592</v>
      </c>
      <c r="B665" s="186" t="s">
        <v>1889</v>
      </c>
      <c r="C665" s="187" t="s">
        <v>461</v>
      </c>
      <c r="D665" s="189" t="s">
        <v>1890</v>
      </c>
      <c r="E665" s="187" t="s">
        <v>482</v>
      </c>
      <c r="F665" s="187" t="s">
        <v>461</v>
      </c>
      <c r="G665" s="189" t="s">
        <v>1157</v>
      </c>
      <c r="H665" s="188" t="str">
        <f>IF(OR(AND('C6'!V121="",'C6'!W121=""),AND('C6'!V347="",'C6'!W347=""),AND('C6'!W121="X",'C6'!W347="X"),OR('C6'!W121="M",'C6'!W347="M")),"",SUM('C6'!V121,'C6'!V347))</f>
        <v/>
      </c>
      <c r="I665" s="188" t="str">
        <f>IF(AND(AND('C6'!W121="X",'C6'!W347="X"),SUM('C6'!V121,'C6'!V347)=0,ISNUMBER('C6'!V573)),"",IF(OR('C6'!W121="M",'C6'!W347="M"),"M",IF(AND('C6'!W121='C6'!W347,OR('C6'!W121="X",'C6'!W121="W",'C6'!W121="Z")),UPPER('C6'!W121),"")))</f>
        <v/>
      </c>
      <c r="J665" s="81" t="s">
        <v>482</v>
      </c>
      <c r="K665" s="188" t="str">
        <f>IF(AND(ISBLANK('C6'!V573),$L$665&lt;&gt;"Z"),"",'C6'!V573)</f>
        <v/>
      </c>
      <c r="L665" s="188" t="str">
        <f>IF(ISBLANK('C6'!W573),"",'C6'!W573)</f>
        <v/>
      </c>
      <c r="M665" s="78" t="str">
        <f t="shared" si="11"/>
        <v>OK</v>
      </c>
      <c r="N665" s="79"/>
    </row>
    <row r="666" spans="1:14" hidden="1">
      <c r="A666" s="80" t="s">
        <v>2592</v>
      </c>
      <c r="B666" s="186" t="s">
        <v>1891</v>
      </c>
      <c r="C666" s="187" t="s">
        <v>461</v>
      </c>
      <c r="D666" s="189" t="s">
        <v>1892</v>
      </c>
      <c r="E666" s="187" t="s">
        <v>482</v>
      </c>
      <c r="F666" s="187" t="s">
        <v>461</v>
      </c>
      <c r="G666" s="189" t="s">
        <v>1158</v>
      </c>
      <c r="H666" s="188" t="str">
        <f>IF(OR(AND('C6'!V122="",'C6'!W122=""),AND('C6'!V348="",'C6'!W348=""),AND('C6'!W122="X",'C6'!W348="X"),OR('C6'!W122="M",'C6'!W348="M")),"",SUM('C6'!V122,'C6'!V348))</f>
        <v/>
      </c>
      <c r="I666" s="188" t="str">
        <f>IF(AND(AND('C6'!W122="X",'C6'!W348="X"),SUM('C6'!V122,'C6'!V348)=0,ISNUMBER('C6'!V574)),"",IF(OR('C6'!W122="M",'C6'!W348="M"),"M",IF(AND('C6'!W122='C6'!W348,OR('C6'!W122="X",'C6'!W122="W",'C6'!W122="Z")),UPPER('C6'!W122),"")))</f>
        <v/>
      </c>
      <c r="J666" s="81" t="s">
        <v>482</v>
      </c>
      <c r="K666" s="188" t="str">
        <f>IF(AND(ISBLANK('C6'!V574),$L$666&lt;&gt;"Z"),"",'C6'!V574)</f>
        <v/>
      </c>
      <c r="L666" s="188" t="str">
        <f>IF(ISBLANK('C6'!W574),"",'C6'!W574)</f>
        <v/>
      </c>
      <c r="M666" s="78" t="str">
        <f t="shared" si="11"/>
        <v>OK</v>
      </c>
      <c r="N666" s="79"/>
    </row>
    <row r="667" spans="1:14" hidden="1">
      <c r="A667" s="80" t="s">
        <v>2592</v>
      </c>
      <c r="B667" s="186" t="s">
        <v>1893</v>
      </c>
      <c r="C667" s="187" t="s">
        <v>461</v>
      </c>
      <c r="D667" s="189" t="s">
        <v>1894</v>
      </c>
      <c r="E667" s="187" t="s">
        <v>482</v>
      </c>
      <c r="F667" s="187" t="s">
        <v>461</v>
      </c>
      <c r="G667" s="189" t="s">
        <v>1159</v>
      </c>
      <c r="H667" s="188" t="str">
        <f>IF(OR(AND('C6'!V123="",'C6'!W123=""),AND('C6'!V349="",'C6'!W349=""),AND('C6'!W123="X",'C6'!W349="X"),OR('C6'!W123="M",'C6'!W349="M")),"",SUM('C6'!V123,'C6'!V349))</f>
        <v/>
      </c>
      <c r="I667" s="188" t="str">
        <f>IF(AND(AND('C6'!W123="X",'C6'!W349="X"),SUM('C6'!V123,'C6'!V349)=0,ISNUMBER('C6'!V575)),"",IF(OR('C6'!W123="M",'C6'!W349="M"),"M",IF(AND('C6'!W123='C6'!W349,OR('C6'!W123="X",'C6'!W123="W",'C6'!W123="Z")),UPPER('C6'!W123),"")))</f>
        <v/>
      </c>
      <c r="J667" s="81" t="s">
        <v>482</v>
      </c>
      <c r="K667" s="188" t="str">
        <f>IF(AND(ISBLANK('C6'!V575),$L$667&lt;&gt;"Z"),"",'C6'!V575)</f>
        <v/>
      </c>
      <c r="L667" s="188" t="str">
        <f>IF(ISBLANK('C6'!W575),"",'C6'!W575)</f>
        <v/>
      </c>
      <c r="M667" s="78" t="str">
        <f t="shared" si="11"/>
        <v>OK</v>
      </c>
      <c r="N667" s="79"/>
    </row>
    <row r="668" spans="1:14" hidden="1">
      <c r="A668" s="80" t="s">
        <v>2592</v>
      </c>
      <c r="B668" s="186" t="s">
        <v>1895</v>
      </c>
      <c r="C668" s="187" t="s">
        <v>461</v>
      </c>
      <c r="D668" s="189" t="s">
        <v>1896</v>
      </c>
      <c r="E668" s="187" t="s">
        <v>482</v>
      </c>
      <c r="F668" s="187" t="s">
        <v>461</v>
      </c>
      <c r="G668" s="189" t="s">
        <v>1160</v>
      </c>
      <c r="H668" s="188" t="str">
        <f>IF(OR(AND('C6'!V124="",'C6'!W124=""),AND('C6'!V350="",'C6'!W350=""),AND('C6'!W124="X",'C6'!W350="X"),OR('C6'!W124="M",'C6'!W350="M")),"",SUM('C6'!V124,'C6'!V350))</f>
        <v/>
      </c>
      <c r="I668" s="188" t="str">
        <f>IF(AND(AND('C6'!W124="X",'C6'!W350="X"),SUM('C6'!V124,'C6'!V350)=0,ISNUMBER('C6'!V576)),"",IF(OR('C6'!W124="M",'C6'!W350="M"),"M",IF(AND('C6'!W124='C6'!W350,OR('C6'!W124="X",'C6'!W124="W",'C6'!W124="Z")),UPPER('C6'!W124),"")))</f>
        <v/>
      </c>
      <c r="J668" s="81" t="s">
        <v>482</v>
      </c>
      <c r="K668" s="188" t="str">
        <f>IF(AND(ISBLANK('C6'!V576),$L$668&lt;&gt;"Z"),"",'C6'!V576)</f>
        <v/>
      </c>
      <c r="L668" s="188" t="str">
        <f>IF(ISBLANK('C6'!W576),"",'C6'!W576)</f>
        <v/>
      </c>
      <c r="M668" s="78" t="str">
        <f t="shared" si="11"/>
        <v>OK</v>
      </c>
      <c r="N668" s="79"/>
    </row>
    <row r="669" spans="1:14" hidden="1">
      <c r="A669" s="80" t="s">
        <v>2592</v>
      </c>
      <c r="B669" s="186" t="s">
        <v>1897</v>
      </c>
      <c r="C669" s="187" t="s">
        <v>461</v>
      </c>
      <c r="D669" s="189" t="s">
        <v>1898</v>
      </c>
      <c r="E669" s="187" t="s">
        <v>482</v>
      </c>
      <c r="F669" s="187" t="s">
        <v>461</v>
      </c>
      <c r="G669" s="189" t="s">
        <v>1161</v>
      </c>
      <c r="H669" s="188" t="str">
        <f>IF(OR(AND('C6'!V125="",'C6'!W125=""),AND('C6'!V351="",'C6'!W351=""),AND('C6'!W125="X",'C6'!W351="X"),OR('C6'!W125="M",'C6'!W351="M")),"",SUM('C6'!V125,'C6'!V351))</f>
        <v/>
      </c>
      <c r="I669" s="188" t="str">
        <f>IF(AND(AND('C6'!W125="X",'C6'!W351="X"),SUM('C6'!V125,'C6'!V351)=0,ISNUMBER('C6'!V577)),"",IF(OR('C6'!W125="M",'C6'!W351="M"),"M",IF(AND('C6'!W125='C6'!W351,OR('C6'!W125="X",'C6'!W125="W",'C6'!W125="Z")),UPPER('C6'!W125),"")))</f>
        <v/>
      </c>
      <c r="J669" s="81" t="s">
        <v>482</v>
      </c>
      <c r="K669" s="188" t="str">
        <f>IF(AND(ISBLANK('C6'!V577),$L$669&lt;&gt;"Z"),"",'C6'!V577)</f>
        <v/>
      </c>
      <c r="L669" s="188" t="str">
        <f>IF(ISBLANK('C6'!W577),"",'C6'!W577)</f>
        <v/>
      </c>
      <c r="M669" s="78" t="str">
        <f t="shared" si="11"/>
        <v>OK</v>
      </c>
      <c r="N669" s="79"/>
    </row>
    <row r="670" spans="1:14" hidden="1">
      <c r="A670" s="80" t="s">
        <v>2592</v>
      </c>
      <c r="B670" s="186" t="s">
        <v>1899</v>
      </c>
      <c r="C670" s="187" t="s">
        <v>461</v>
      </c>
      <c r="D670" s="189" t="s">
        <v>1900</v>
      </c>
      <c r="E670" s="187" t="s">
        <v>482</v>
      </c>
      <c r="F670" s="187" t="s">
        <v>461</v>
      </c>
      <c r="G670" s="189" t="s">
        <v>1162</v>
      </c>
      <c r="H670" s="188" t="str">
        <f>IF(OR(AND('C6'!V126="",'C6'!W126=""),AND('C6'!V352="",'C6'!W352=""),AND('C6'!W126="X",'C6'!W352="X"),OR('C6'!W126="M",'C6'!W352="M")),"",SUM('C6'!V126,'C6'!V352))</f>
        <v/>
      </c>
      <c r="I670" s="188" t="str">
        <f>IF(AND(AND('C6'!W126="X",'C6'!W352="X"),SUM('C6'!V126,'C6'!V352)=0,ISNUMBER('C6'!V578)),"",IF(OR('C6'!W126="M",'C6'!W352="M"),"M",IF(AND('C6'!W126='C6'!W352,OR('C6'!W126="X",'C6'!W126="W",'C6'!W126="Z")),UPPER('C6'!W126),"")))</f>
        <v/>
      </c>
      <c r="J670" s="81" t="s">
        <v>482</v>
      </c>
      <c r="K670" s="188" t="str">
        <f>IF(AND(ISBLANK('C6'!V578),$L$670&lt;&gt;"Z"),"",'C6'!V578)</f>
        <v/>
      </c>
      <c r="L670" s="188" t="str">
        <f>IF(ISBLANK('C6'!W578),"",'C6'!W578)</f>
        <v/>
      </c>
      <c r="M670" s="78" t="str">
        <f t="shared" si="11"/>
        <v>OK</v>
      </c>
      <c r="N670" s="79"/>
    </row>
    <row r="671" spans="1:14" hidden="1">
      <c r="A671" s="80" t="s">
        <v>2592</v>
      </c>
      <c r="B671" s="186" t="s">
        <v>1901</v>
      </c>
      <c r="C671" s="187" t="s">
        <v>461</v>
      </c>
      <c r="D671" s="189" t="s">
        <v>1902</v>
      </c>
      <c r="E671" s="187" t="s">
        <v>482</v>
      </c>
      <c r="F671" s="187" t="s">
        <v>461</v>
      </c>
      <c r="G671" s="189" t="s">
        <v>1163</v>
      </c>
      <c r="H671" s="188" t="str">
        <f>IF(OR(AND('C6'!V127="",'C6'!W127=""),AND('C6'!V353="",'C6'!W353=""),AND('C6'!W127="X",'C6'!W353="X"),OR('C6'!W127="M",'C6'!W353="M")),"",SUM('C6'!V127,'C6'!V353))</f>
        <v/>
      </c>
      <c r="I671" s="188" t="str">
        <f>IF(AND(AND('C6'!W127="X",'C6'!W353="X"),SUM('C6'!V127,'C6'!V353)=0,ISNUMBER('C6'!V579)),"",IF(OR('C6'!W127="M",'C6'!W353="M"),"M",IF(AND('C6'!W127='C6'!W353,OR('C6'!W127="X",'C6'!W127="W",'C6'!W127="Z")),UPPER('C6'!W127),"")))</f>
        <v/>
      </c>
      <c r="J671" s="81" t="s">
        <v>482</v>
      </c>
      <c r="K671" s="188" t="str">
        <f>IF(AND(ISBLANK('C6'!V579),$L$671&lt;&gt;"Z"),"",'C6'!V579)</f>
        <v/>
      </c>
      <c r="L671" s="188" t="str">
        <f>IF(ISBLANK('C6'!W579),"",'C6'!W579)</f>
        <v/>
      </c>
      <c r="M671" s="78" t="str">
        <f t="shared" si="11"/>
        <v>OK</v>
      </c>
      <c r="N671" s="79"/>
    </row>
    <row r="672" spans="1:14" hidden="1">
      <c r="A672" s="80" t="s">
        <v>2592</v>
      </c>
      <c r="B672" s="186" t="s">
        <v>1903</v>
      </c>
      <c r="C672" s="187" t="s">
        <v>461</v>
      </c>
      <c r="D672" s="189" t="s">
        <v>1904</v>
      </c>
      <c r="E672" s="187" t="s">
        <v>482</v>
      </c>
      <c r="F672" s="187" t="s">
        <v>461</v>
      </c>
      <c r="G672" s="189" t="s">
        <v>1164</v>
      </c>
      <c r="H672" s="188" t="str">
        <f>IF(OR(AND('C6'!V128="",'C6'!W128=""),AND('C6'!V354="",'C6'!W354=""),AND('C6'!W128="X",'C6'!W354="X"),OR('C6'!W128="M",'C6'!W354="M")),"",SUM('C6'!V128,'C6'!V354))</f>
        <v/>
      </c>
      <c r="I672" s="188" t="str">
        <f>IF(AND(AND('C6'!W128="X",'C6'!W354="X"),SUM('C6'!V128,'C6'!V354)=0,ISNUMBER('C6'!V580)),"",IF(OR('C6'!W128="M",'C6'!W354="M"),"M",IF(AND('C6'!W128='C6'!W354,OR('C6'!W128="X",'C6'!W128="W",'C6'!W128="Z")),UPPER('C6'!W128),"")))</f>
        <v/>
      </c>
      <c r="J672" s="81" t="s">
        <v>482</v>
      </c>
      <c r="K672" s="188" t="str">
        <f>IF(AND(ISBLANK('C6'!V580),$L$672&lt;&gt;"Z"),"",'C6'!V580)</f>
        <v/>
      </c>
      <c r="L672" s="188" t="str">
        <f>IF(ISBLANK('C6'!W580),"",'C6'!W580)</f>
        <v/>
      </c>
      <c r="M672" s="78" t="str">
        <f t="shared" si="11"/>
        <v>OK</v>
      </c>
      <c r="N672" s="79"/>
    </row>
    <row r="673" spans="1:14" hidden="1">
      <c r="A673" s="80" t="s">
        <v>2592</v>
      </c>
      <c r="B673" s="186" t="s">
        <v>1905</v>
      </c>
      <c r="C673" s="187" t="s">
        <v>461</v>
      </c>
      <c r="D673" s="189" t="s">
        <v>1906</v>
      </c>
      <c r="E673" s="187" t="s">
        <v>482</v>
      </c>
      <c r="F673" s="187" t="s">
        <v>461</v>
      </c>
      <c r="G673" s="189" t="s">
        <v>1165</v>
      </c>
      <c r="H673" s="188" t="str">
        <f>IF(OR(AND('C6'!V129="",'C6'!W129=""),AND('C6'!V355="",'C6'!W355=""),AND('C6'!W129="X",'C6'!W355="X"),OR('C6'!W129="M",'C6'!W355="M")),"",SUM('C6'!V129,'C6'!V355))</f>
        <v/>
      </c>
      <c r="I673" s="188" t="str">
        <f>IF(AND(AND('C6'!W129="X",'C6'!W355="X"),SUM('C6'!V129,'C6'!V355)=0,ISNUMBER('C6'!V581)),"",IF(OR('C6'!W129="M",'C6'!W355="M"),"M",IF(AND('C6'!W129='C6'!W355,OR('C6'!W129="X",'C6'!W129="W",'C6'!W129="Z")),UPPER('C6'!W129),"")))</f>
        <v/>
      </c>
      <c r="J673" s="81" t="s">
        <v>482</v>
      </c>
      <c r="K673" s="188" t="str">
        <f>IF(AND(ISBLANK('C6'!V581),$L$673&lt;&gt;"Z"),"",'C6'!V581)</f>
        <v/>
      </c>
      <c r="L673" s="188" t="str">
        <f>IF(ISBLANK('C6'!W581),"",'C6'!W581)</f>
        <v/>
      </c>
      <c r="M673" s="78" t="str">
        <f t="shared" si="11"/>
        <v>OK</v>
      </c>
      <c r="N673" s="79"/>
    </row>
    <row r="674" spans="1:14" hidden="1">
      <c r="A674" s="80" t="s">
        <v>2592</v>
      </c>
      <c r="B674" s="186" t="s">
        <v>1907</v>
      </c>
      <c r="C674" s="187" t="s">
        <v>461</v>
      </c>
      <c r="D674" s="189" t="s">
        <v>1908</v>
      </c>
      <c r="E674" s="187" t="s">
        <v>482</v>
      </c>
      <c r="F674" s="187" t="s">
        <v>461</v>
      </c>
      <c r="G674" s="189" t="s">
        <v>1166</v>
      </c>
      <c r="H674" s="188" t="str">
        <f>IF(OR(AND('C6'!V130="",'C6'!W130=""),AND('C6'!V356="",'C6'!W356=""),AND('C6'!W130="X",'C6'!W356="X"),OR('C6'!W130="M",'C6'!W356="M")),"",SUM('C6'!V130,'C6'!V356))</f>
        <v/>
      </c>
      <c r="I674" s="188" t="str">
        <f>IF(AND(AND('C6'!W130="X",'C6'!W356="X"),SUM('C6'!V130,'C6'!V356)=0,ISNUMBER('C6'!V582)),"",IF(OR('C6'!W130="M",'C6'!W356="M"),"M",IF(AND('C6'!W130='C6'!W356,OR('C6'!W130="X",'C6'!W130="W",'C6'!W130="Z")),UPPER('C6'!W130),"")))</f>
        <v/>
      </c>
      <c r="J674" s="81" t="s">
        <v>482</v>
      </c>
      <c r="K674" s="188" t="str">
        <f>IF(AND(ISBLANK('C6'!V582),$L$674&lt;&gt;"Z"),"",'C6'!V582)</f>
        <v/>
      </c>
      <c r="L674" s="188" t="str">
        <f>IF(ISBLANK('C6'!W582),"",'C6'!W582)</f>
        <v/>
      </c>
      <c r="M674" s="78" t="str">
        <f t="shared" si="11"/>
        <v>OK</v>
      </c>
      <c r="N674" s="79"/>
    </row>
    <row r="675" spans="1:14" hidden="1">
      <c r="A675" s="80" t="s">
        <v>2592</v>
      </c>
      <c r="B675" s="186" t="s">
        <v>1909</v>
      </c>
      <c r="C675" s="187" t="s">
        <v>461</v>
      </c>
      <c r="D675" s="189" t="s">
        <v>1910</v>
      </c>
      <c r="E675" s="187" t="s">
        <v>482</v>
      </c>
      <c r="F675" s="187" t="s">
        <v>461</v>
      </c>
      <c r="G675" s="189" t="s">
        <v>1167</v>
      </c>
      <c r="H675" s="188" t="str">
        <f>IF(OR(AND('C6'!V131="",'C6'!W131=""),AND('C6'!V357="",'C6'!W357=""),AND('C6'!W131="X",'C6'!W357="X"),OR('C6'!W131="M",'C6'!W357="M")),"",SUM('C6'!V131,'C6'!V357))</f>
        <v/>
      </c>
      <c r="I675" s="188" t="str">
        <f>IF(AND(AND('C6'!W131="X",'C6'!W357="X"),SUM('C6'!V131,'C6'!V357)=0,ISNUMBER('C6'!V583)),"",IF(OR('C6'!W131="M",'C6'!W357="M"),"M",IF(AND('C6'!W131='C6'!W357,OR('C6'!W131="X",'C6'!W131="W",'C6'!W131="Z")),UPPER('C6'!W131),"")))</f>
        <v/>
      </c>
      <c r="J675" s="81" t="s">
        <v>482</v>
      </c>
      <c r="K675" s="188" t="str">
        <f>IF(AND(ISBLANK('C6'!V583),$L$675&lt;&gt;"Z"),"",'C6'!V583)</f>
        <v/>
      </c>
      <c r="L675" s="188" t="str">
        <f>IF(ISBLANK('C6'!W583),"",'C6'!W583)</f>
        <v/>
      </c>
      <c r="M675" s="78" t="str">
        <f t="shared" si="11"/>
        <v>OK</v>
      </c>
      <c r="N675" s="79"/>
    </row>
    <row r="676" spans="1:14" hidden="1">
      <c r="A676" s="80" t="s">
        <v>2592</v>
      </c>
      <c r="B676" s="186" t="s">
        <v>1911</v>
      </c>
      <c r="C676" s="187" t="s">
        <v>461</v>
      </c>
      <c r="D676" s="189" t="s">
        <v>1912</v>
      </c>
      <c r="E676" s="187" t="s">
        <v>482</v>
      </c>
      <c r="F676" s="187" t="s">
        <v>461</v>
      </c>
      <c r="G676" s="189" t="s">
        <v>1168</v>
      </c>
      <c r="H676" s="188" t="str">
        <f>IF(OR(AND('C6'!V132="",'C6'!W132=""),AND('C6'!V358="",'C6'!W358=""),AND('C6'!W132="X",'C6'!W358="X"),OR('C6'!W132="M",'C6'!W358="M")),"",SUM('C6'!V132,'C6'!V358))</f>
        <v/>
      </c>
      <c r="I676" s="188" t="str">
        <f>IF(AND(AND('C6'!W132="X",'C6'!W358="X"),SUM('C6'!V132,'C6'!V358)=0,ISNUMBER('C6'!V584)),"",IF(OR('C6'!W132="M",'C6'!W358="M"),"M",IF(AND('C6'!W132='C6'!W358,OR('C6'!W132="X",'C6'!W132="W",'C6'!W132="Z")),UPPER('C6'!W132),"")))</f>
        <v/>
      </c>
      <c r="J676" s="81" t="s">
        <v>482</v>
      </c>
      <c r="K676" s="188" t="str">
        <f>IF(AND(ISBLANK('C6'!V584),$L$676&lt;&gt;"Z"),"",'C6'!V584)</f>
        <v/>
      </c>
      <c r="L676" s="188" t="str">
        <f>IF(ISBLANK('C6'!W584),"",'C6'!W584)</f>
        <v/>
      </c>
      <c r="M676" s="78" t="str">
        <f t="shared" si="11"/>
        <v>OK</v>
      </c>
      <c r="N676" s="79"/>
    </row>
    <row r="677" spans="1:14" hidden="1">
      <c r="A677" s="80" t="s">
        <v>2592</v>
      </c>
      <c r="B677" s="186" t="s">
        <v>1913</v>
      </c>
      <c r="C677" s="187" t="s">
        <v>461</v>
      </c>
      <c r="D677" s="189" t="s">
        <v>1914</v>
      </c>
      <c r="E677" s="187" t="s">
        <v>482</v>
      </c>
      <c r="F677" s="187" t="s">
        <v>461</v>
      </c>
      <c r="G677" s="189" t="s">
        <v>1169</v>
      </c>
      <c r="H677" s="188" t="str">
        <f>IF(OR(AND('C6'!V133="",'C6'!W133=""),AND('C6'!V359="",'C6'!W359=""),AND('C6'!W133="X",'C6'!W359="X"),OR('C6'!W133="M",'C6'!W359="M")),"",SUM('C6'!V133,'C6'!V359))</f>
        <v/>
      </c>
      <c r="I677" s="188" t="str">
        <f>IF(AND(AND('C6'!W133="X",'C6'!W359="X"),SUM('C6'!V133,'C6'!V359)=0,ISNUMBER('C6'!V585)),"",IF(OR('C6'!W133="M",'C6'!W359="M"),"M",IF(AND('C6'!W133='C6'!W359,OR('C6'!W133="X",'C6'!W133="W",'C6'!W133="Z")),UPPER('C6'!W133),"")))</f>
        <v/>
      </c>
      <c r="J677" s="81" t="s">
        <v>482</v>
      </c>
      <c r="K677" s="188" t="str">
        <f>IF(AND(ISBLANK('C6'!V585),$L$677&lt;&gt;"Z"),"",'C6'!V585)</f>
        <v/>
      </c>
      <c r="L677" s="188" t="str">
        <f>IF(ISBLANK('C6'!W585),"",'C6'!W585)</f>
        <v/>
      </c>
      <c r="M677" s="78" t="str">
        <f t="shared" si="11"/>
        <v>OK</v>
      </c>
      <c r="N677" s="79"/>
    </row>
    <row r="678" spans="1:14" hidden="1">
      <c r="A678" s="80" t="s">
        <v>2592</v>
      </c>
      <c r="B678" s="186" t="s">
        <v>1915</v>
      </c>
      <c r="C678" s="187" t="s">
        <v>461</v>
      </c>
      <c r="D678" s="189" t="s">
        <v>1916</v>
      </c>
      <c r="E678" s="187" t="s">
        <v>482</v>
      </c>
      <c r="F678" s="187" t="s">
        <v>461</v>
      </c>
      <c r="G678" s="189" t="s">
        <v>1170</v>
      </c>
      <c r="H678" s="188" t="str">
        <f>IF(OR(AND('C6'!V134="",'C6'!W134=""),AND('C6'!V360="",'C6'!W360=""),AND('C6'!W134="X",'C6'!W360="X"),OR('C6'!W134="M",'C6'!W360="M")),"",SUM('C6'!V134,'C6'!V360))</f>
        <v/>
      </c>
      <c r="I678" s="188" t="str">
        <f>IF(AND(AND('C6'!W134="X",'C6'!W360="X"),SUM('C6'!V134,'C6'!V360)=0,ISNUMBER('C6'!V586)),"",IF(OR('C6'!W134="M",'C6'!W360="M"),"M",IF(AND('C6'!W134='C6'!W360,OR('C6'!W134="X",'C6'!W134="W",'C6'!W134="Z")),UPPER('C6'!W134),"")))</f>
        <v/>
      </c>
      <c r="J678" s="81" t="s">
        <v>482</v>
      </c>
      <c r="K678" s="188" t="str">
        <f>IF(AND(ISBLANK('C6'!V586),$L$678&lt;&gt;"Z"),"",'C6'!V586)</f>
        <v/>
      </c>
      <c r="L678" s="188" t="str">
        <f>IF(ISBLANK('C6'!W586),"",'C6'!W586)</f>
        <v/>
      </c>
      <c r="M678" s="78" t="str">
        <f t="shared" si="11"/>
        <v>OK</v>
      </c>
      <c r="N678" s="79"/>
    </row>
    <row r="679" spans="1:14" hidden="1">
      <c r="A679" s="80" t="s">
        <v>2592</v>
      </c>
      <c r="B679" s="186" t="s">
        <v>1917</v>
      </c>
      <c r="C679" s="187" t="s">
        <v>461</v>
      </c>
      <c r="D679" s="189" t="s">
        <v>1918</v>
      </c>
      <c r="E679" s="187" t="s">
        <v>482</v>
      </c>
      <c r="F679" s="187" t="s">
        <v>461</v>
      </c>
      <c r="G679" s="189" t="s">
        <v>1171</v>
      </c>
      <c r="H679" s="188" t="str">
        <f>IF(OR(AND('C6'!V135="",'C6'!W135=""),AND('C6'!V361="",'C6'!W361=""),AND('C6'!W135="X",'C6'!W361="X"),OR('C6'!W135="M",'C6'!W361="M")),"",SUM('C6'!V135,'C6'!V361))</f>
        <v/>
      </c>
      <c r="I679" s="188" t="str">
        <f>IF(AND(AND('C6'!W135="X",'C6'!W361="X"),SUM('C6'!V135,'C6'!V361)=0,ISNUMBER('C6'!V587)),"",IF(OR('C6'!W135="M",'C6'!W361="M"),"M",IF(AND('C6'!W135='C6'!W361,OR('C6'!W135="X",'C6'!W135="W",'C6'!W135="Z")),UPPER('C6'!W135),"")))</f>
        <v/>
      </c>
      <c r="J679" s="81" t="s">
        <v>482</v>
      </c>
      <c r="K679" s="188" t="str">
        <f>IF(AND(ISBLANK('C6'!V587),$L$679&lt;&gt;"Z"),"",'C6'!V587)</f>
        <v/>
      </c>
      <c r="L679" s="188" t="str">
        <f>IF(ISBLANK('C6'!W587),"",'C6'!W587)</f>
        <v/>
      </c>
      <c r="M679" s="78" t="str">
        <f t="shared" si="11"/>
        <v>OK</v>
      </c>
      <c r="N679" s="79"/>
    </row>
    <row r="680" spans="1:14" hidden="1">
      <c r="A680" s="80" t="s">
        <v>2592</v>
      </c>
      <c r="B680" s="186" t="s">
        <v>1919</v>
      </c>
      <c r="C680" s="187" t="s">
        <v>461</v>
      </c>
      <c r="D680" s="189" t="s">
        <v>1920</v>
      </c>
      <c r="E680" s="187" t="s">
        <v>482</v>
      </c>
      <c r="F680" s="187" t="s">
        <v>461</v>
      </c>
      <c r="G680" s="189" t="s">
        <v>1172</v>
      </c>
      <c r="H680" s="188" t="str">
        <f>IF(OR(AND('C6'!V136="",'C6'!W136=""),AND('C6'!V362="",'C6'!W362=""),AND('C6'!W136="X",'C6'!W362="X"),OR('C6'!W136="M",'C6'!W362="M")),"",SUM('C6'!V136,'C6'!V362))</f>
        <v/>
      </c>
      <c r="I680" s="188" t="str">
        <f>IF(AND(AND('C6'!W136="X",'C6'!W362="X"),SUM('C6'!V136,'C6'!V362)=0,ISNUMBER('C6'!V588)),"",IF(OR('C6'!W136="M",'C6'!W362="M"),"M",IF(AND('C6'!W136='C6'!W362,OR('C6'!W136="X",'C6'!W136="W",'C6'!W136="Z")),UPPER('C6'!W136),"")))</f>
        <v/>
      </c>
      <c r="J680" s="81" t="s">
        <v>482</v>
      </c>
      <c r="K680" s="188" t="str">
        <f>IF(AND(ISBLANK('C6'!V588),$L$680&lt;&gt;"Z"),"",'C6'!V588)</f>
        <v/>
      </c>
      <c r="L680" s="188" t="str">
        <f>IF(ISBLANK('C6'!W588),"",'C6'!W588)</f>
        <v/>
      </c>
      <c r="M680" s="78" t="str">
        <f t="shared" si="11"/>
        <v>OK</v>
      </c>
      <c r="N680" s="79"/>
    </row>
    <row r="681" spans="1:14" hidden="1">
      <c r="A681" s="80" t="s">
        <v>2592</v>
      </c>
      <c r="B681" s="186" t="s">
        <v>1921</v>
      </c>
      <c r="C681" s="187" t="s">
        <v>461</v>
      </c>
      <c r="D681" s="189" t="s">
        <v>1922</v>
      </c>
      <c r="E681" s="187" t="s">
        <v>482</v>
      </c>
      <c r="F681" s="187" t="s">
        <v>461</v>
      </c>
      <c r="G681" s="189" t="s">
        <v>1173</v>
      </c>
      <c r="H681" s="188" t="str">
        <f>IF(OR(AND('C6'!V137="",'C6'!W137=""),AND('C6'!V363="",'C6'!W363=""),AND('C6'!W137="X",'C6'!W363="X"),OR('C6'!W137="M",'C6'!W363="M")),"",SUM('C6'!V137,'C6'!V363))</f>
        <v/>
      </c>
      <c r="I681" s="188" t="str">
        <f>IF(AND(AND('C6'!W137="X",'C6'!W363="X"),SUM('C6'!V137,'C6'!V363)=0,ISNUMBER('C6'!V589)),"",IF(OR('C6'!W137="M",'C6'!W363="M"),"M",IF(AND('C6'!W137='C6'!W363,OR('C6'!W137="X",'C6'!W137="W",'C6'!W137="Z")),UPPER('C6'!W137),"")))</f>
        <v/>
      </c>
      <c r="J681" s="81" t="s">
        <v>482</v>
      </c>
      <c r="K681" s="188" t="str">
        <f>IF(AND(ISBLANK('C6'!V589),$L$681&lt;&gt;"Z"),"",'C6'!V589)</f>
        <v/>
      </c>
      <c r="L681" s="188" t="str">
        <f>IF(ISBLANK('C6'!W589),"",'C6'!W589)</f>
        <v/>
      </c>
      <c r="M681" s="78" t="str">
        <f t="shared" si="11"/>
        <v>OK</v>
      </c>
      <c r="N681" s="79"/>
    </row>
    <row r="682" spans="1:14" hidden="1">
      <c r="A682" s="80" t="s">
        <v>2592</v>
      </c>
      <c r="B682" s="186" t="s">
        <v>1923</v>
      </c>
      <c r="C682" s="187" t="s">
        <v>461</v>
      </c>
      <c r="D682" s="189" t="s">
        <v>1924</v>
      </c>
      <c r="E682" s="187" t="s">
        <v>482</v>
      </c>
      <c r="F682" s="187" t="s">
        <v>461</v>
      </c>
      <c r="G682" s="189" t="s">
        <v>1174</v>
      </c>
      <c r="H682" s="188" t="str">
        <f>IF(OR(AND('C6'!V138="",'C6'!W138=""),AND('C6'!V364="",'C6'!W364=""),AND('C6'!W138="X",'C6'!W364="X"),OR('C6'!W138="M",'C6'!W364="M")),"",SUM('C6'!V138,'C6'!V364))</f>
        <v/>
      </c>
      <c r="I682" s="188" t="str">
        <f>IF(AND(AND('C6'!W138="X",'C6'!W364="X"),SUM('C6'!V138,'C6'!V364)=0,ISNUMBER('C6'!V590)),"",IF(OR('C6'!W138="M",'C6'!W364="M"),"M",IF(AND('C6'!W138='C6'!W364,OR('C6'!W138="X",'C6'!W138="W",'C6'!W138="Z")),UPPER('C6'!W138),"")))</f>
        <v/>
      </c>
      <c r="J682" s="81" t="s">
        <v>482</v>
      </c>
      <c r="K682" s="188" t="str">
        <f>IF(AND(ISBLANK('C6'!V590),$L$682&lt;&gt;"Z"),"",'C6'!V590)</f>
        <v/>
      </c>
      <c r="L682" s="188" t="str">
        <f>IF(ISBLANK('C6'!W590),"",'C6'!W590)</f>
        <v/>
      </c>
      <c r="M682" s="78" t="str">
        <f t="shared" si="11"/>
        <v>OK</v>
      </c>
      <c r="N682" s="79"/>
    </row>
    <row r="683" spans="1:14" hidden="1">
      <c r="A683" s="80" t="s">
        <v>2592</v>
      </c>
      <c r="B683" s="186" t="s">
        <v>1925</v>
      </c>
      <c r="C683" s="187" t="s">
        <v>461</v>
      </c>
      <c r="D683" s="189" t="s">
        <v>1926</v>
      </c>
      <c r="E683" s="187" t="s">
        <v>482</v>
      </c>
      <c r="F683" s="187" t="s">
        <v>461</v>
      </c>
      <c r="G683" s="189" t="s">
        <v>1175</v>
      </c>
      <c r="H683" s="188" t="str">
        <f>IF(OR(AND('C6'!V139="",'C6'!W139=""),AND('C6'!V365="",'C6'!W365=""),AND('C6'!W139="X",'C6'!W365="X"),OR('C6'!W139="M",'C6'!W365="M")),"",SUM('C6'!V139,'C6'!V365))</f>
        <v/>
      </c>
      <c r="I683" s="188" t="str">
        <f>IF(AND(AND('C6'!W139="X",'C6'!W365="X"),SUM('C6'!V139,'C6'!V365)=0,ISNUMBER('C6'!V591)),"",IF(OR('C6'!W139="M",'C6'!W365="M"),"M",IF(AND('C6'!W139='C6'!W365,OR('C6'!W139="X",'C6'!W139="W",'C6'!W139="Z")),UPPER('C6'!W139),"")))</f>
        <v/>
      </c>
      <c r="J683" s="81" t="s">
        <v>482</v>
      </c>
      <c r="K683" s="188" t="str">
        <f>IF(AND(ISBLANK('C6'!V591),$L$683&lt;&gt;"Z"),"",'C6'!V591)</f>
        <v/>
      </c>
      <c r="L683" s="188" t="str">
        <f>IF(ISBLANK('C6'!W591),"",'C6'!W591)</f>
        <v/>
      </c>
      <c r="M683" s="78" t="str">
        <f t="shared" si="11"/>
        <v>OK</v>
      </c>
      <c r="N683" s="79"/>
    </row>
    <row r="684" spans="1:14" hidden="1">
      <c r="A684" s="80" t="s">
        <v>2592</v>
      </c>
      <c r="B684" s="186" t="s">
        <v>1927</v>
      </c>
      <c r="C684" s="187" t="s">
        <v>461</v>
      </c>
      <c r="D684" s="189" t="s">
        <v>1928</v>
      </c>
      <c r="E684" s="187" t="s">
        <v>482</v>
      </c>
      <c r="F684" s="187" t="s">
        <v>461</v>
      </c>
      <c r="G684" s="189" t="s">
        <v>1176</v>
      </c>
      <c r="H684" s="188" t="str">
        <f>IF(OR(AND('C6'!V140="",'C6'!W140=""),AND('C6'!V366="",'C6'!W366=""),AND('C6'!W140="X",'C6'!W366="X"),OR('C6'!W140="M",'C6'!W366="M")),"",SUM('C6'!V140,'C6'!V366))</f>
        <v/>
      </c>
      <c r="I684" s="188" t="str">
        <f>IF(AND(AND('C6'!W140="X",'C6'!W366="X"),SUM('C6'!V140,'C6'!V366)=0,ISNUMBER('C6'!V592)),"",IF(OR('C6'!W140="M",'C6'!W366="M"),"M",IF(AND('C6'!W140='C6'!W366,OR('C6'!W140="X",'C6'!W140="W",'C6'!W140="Z")),UPPER('C6'!W140),"")))</f>
        <v/>
      </c>
      <c r="J684" s="81" t="s">
        <v>482</v>
      </c>
      <c r="K684" s="188" t="str">
        <f>IF(AND(ISBLANK('C6'!V592),$L$684&lt;&gt;"Z"),"",'C6'!V592)</f>
        <v/>
      </c>
      <c r="L684" s="188" t="str">
        <f>IF(ISBLANK('C6'!W592),"",'C6'!W592)</f>
        <v/>
      </c>
      <c r="M684" s="78" t="str">
        <f t="shared" si="11"/>
        <v>OK</v>
      </c>
      <c r="N684" s="79"/>
    </row>
    <row r="685" spans="1:14" hidden="1">
      <c r="A685" s="80" t="s">
        <v>2592</v>
      </c>
      <c r="B685" s="186" t="s">
        <v>1929</v>
      </c>
      <c r="C685" s="187" t="s">
        <v>461</v>
      </c>
      <c r="D685" s="189" t="s">
        <v>1930</v>
      </c>
      <c r="E685" s="187" t="s">
        <v>482</v>
      </c>
      <c r="F685" s="187" t="s">
        <v>461</v>
      </c>
      <c r="G685" s="189" t="s">
        <v>1177</v>
      </c>
      <c r="H685" s="188" t="str">
        <f>IF(OR(AND('C6'!V141="",'C6'!W141=""),AND('C6'!V367="",'C6'!W367=""),AND('C6'!W141="X",'C6'!W367="X"),OR('C6'!W141="M",'C6'!W367="M")),"",SUM('C6'!V141,'C6'!V367))</f>
        <v/>
      </c>
      <c r="I685" s="188" t="str">
        <f>IF(AND(AND('C6'!W141="X",'C6'!W367="X"),SUM('C6'!V141,'C6'!V367)=0,ISNUMBER('C6'!V593)),"",IF(OR('C6'!W141="M",'C6'!W367="M"),"M",IF(AND('C6'!W141='C6'!W367,OR('C6'!W141="X",'C6'!W141="W",'C6'!W141="Z")),UPPER('C6'!W141),"")))</f>
        <v/>
      </c>
      <c r="J685" s="81" t="s">
        <v>482</v>
      </c>
      <c r="K685" s="188" t="str">
        <f>IF(AND(ISBLANK('C6'!V593),$L$685&lt;&gt;"Z"),"",'C6'!V593)</f>
        <v/>
      </c>
      <c r="L685" s="188" t="str">
        <f>IF(ISBLANK('C6'!W593),"",'C6'!W593)</f>
        <v/>
      </c>
      <c r="M685" s="78" t="str">
        <f t="shared" si="11"/>
        <v>OK</v>
      </c>
      <c r="N685" s="79"/>
    </row>
    <row r="686" spans="1:14" hidden="1">
      <c r="A686" s="80" t="s">
        <v>2592</v>
      </c>
      <c r="B686" s="186" t="s">
        <v>1931</v>
      </c>
      <c r="C686" s="187" t="s">
        <v>461</v>
      </c>
      <c r="D686" s="189" t="s">
        <v>1932</v>
      </c>
      <c r="E686" s="187" t="s">
        <v>482</v>
      </c>
      <c r="F686" s="187" t="s">
        <v>461</v>
      </c>
      <c r="G686" s="189" t="s">
        <v>1178</v>
      </c>
      <c r="H686" s="188" t="str">
        <f>IF(OR(AND('C6'!V142="",'C6'!W142=""),AND('C6'!V368="",'C6'!W368=""),AND('C6'!W142="X",'C6'!W368="X"),OR('C6'!W142="M",'C6'!W368="M")),"",SUM('C6'!V142,'C6'!V368))</f>
        <v/>
      </c>
      <c r="I686" s="188" t="str">
        <f>IF(AND(AND('C6'!W142="X",'C6'!W368="X"),SUM('C6'!V142,'C6'!V368)=0,ISNUMBER('C6'!V594)),"",IF(OR('C6'!W142="M",'C6'!W368="M"),"M",IF(AND('C6'!W142='C6'!W368,OR('C6'!W142="X",'C6'!W142="W",'C6'!W142="Z")),UPPER('C6'!W142),"")))</f>
        <v/>
      </c>
      <c r="J686" s="81" t="s">
        <v>482</v>
      </c>
      <c r="K686" s="188" t="str">
        <f>IF(AND(ISBLANK('C6'!V594),$L$686&lt;&gt;"Z"),"",'C6'!V594)</f>
        <v/>
      </c>
      <c r="L686" s="188" t="str">
        <f>IF(ISBLANK('C6'!W594),"",'C6'!W594)</f>
        <v/>
      </c>
      <c r="M686" s="78" t="str">
        <f t="shared" si="11"/>
        <v>OK</v>
      </c>
      <c r="N686" s="79"/>
    </row>
    <row r="687" spans="1:14" hidden="1">
      <c r="A687" s="80" t="s">
        <v>2592</v>
      </c>
      <c r="B687" s="186" t="s">
        <v>1933</v>
      </c>
      <c r="C687" s="187" t="s">
        <v>461</v>
      </c>
      <c r="D687" s="189" t="s">
        <v>1934</v>
      </c>
      <c r="E687" s="187" t="s">
        <v>482</v>
      </c>
      <c r="F687" s="187" t="s">
        <v>461</v>
      </c>
      <c r="G687" s="189" t="s">
        <v>1179</v>
      </c>
      <c r="H687" s="188" t="str">
        <f>IF(OR(AND('C6'!V143="",'C6'!W143=""),AND('C6'!V369="",'C6'!W369=""),AND('C6'!W143="X",'C6'!W369="X"),OR('C6'!W143="M",'C6'!W369="M")),"",SUM('C6'!V143,'C6'!V369))</f>
        <v/>
      </c>
      <c r="I687" s="188" t="str">
        <f>IF(AND(AND('C6'!W143="X",'C6'!W369="X"),SUM('C6'!V143,'C6'!V369)=0,ISNUMBER('C6'!V595)),"",IF(OR('C6'!W143="M",'C6'!W369="M"),"M",IF(AND('C6'!W143='C6'!W369,OR('C6'!W143="X",'C6'!W143="W",'C6'!W143="Z")),UPPER('C6'!W143),"")))</f>
        <v/>
      </c>
      <c r="J687" s="81" t="s">
        <v>482</v>
      </c>
      <c r="K687" s="188" t="str">
        <f>IF(AND(ISBLANK('C6'!V595),$L$687&lt;&gt;"Z"),"",'C6'!V595)</f>
        <v/>
      </c>
      <c r="L687" s="188" t="str">
        <f>IF(ISBLANK('C6'!W595),"",'C6'!W595)</f>
        <v/>
      </c>
      <c r="M687" s="78" t="str">
        <f t="shared" si="11"/>
        <v>OK</v>
      </c>
      <c r="N687" s="79"/>
    </row>
    <row r="688" spans="1:14" hidden="1">
      <c r="A688" s="80" t="s">
        <v>2592</v>
      </c>
      <c r="B688" s="186" t="s">
        <v>1935</v>
      </c>
      <c r="C688" s="187" t="s">
        <v>461</v>
      </c>
      <c r="D688" s="189" t="s">
        <v>1936</v>
      </c>
      <c r="E688" s="187" t="s">
        <v>482</v>
      </c>
      <c r="F688" s="187" t="s">
        <v>461</v>
      </c>
      <c r="G688" s="189" t="s">
        <v>1180</v>
      </c>
      <c r="H688" s="188" t="str">
        <f>IF(OR(AND('C6'!V144="",'C6'!W144=""),AND('C6'!V370="",'C6'!W370=""),AND('C6'!W144="X",'C6'!W370="X"),OR('C6'!W144="M",'C6'!W370="M")),"",SUM('C6'!V144,'C6'!V370))</f>
        <v/>
      </c>
      <c r="I688" s="188" t="str">
        <f>IF(AND(AND('C6'!W144="X",'C6'!W370="X"),SUM('C6'!V144,'C6'!V370)=0,ISNUMBER('C6'!V596)),"",IF(OR('C6'!W144="M",'C6'!W370="M"),"M",IF(AND('C6'!W144='C6'!W370,OR('C6'!W144="X",'C6'!W144="W",'C6'!W144="Z")),UPPER('C6'!W144),"")))</f>
        <v/>
      </c>
      <c r="J688" s="81" t="s">
        <v>482</v>
      </c>
      <c r="K688" s="188" t="str">
        <f>IF(AND(ISBLANK('C6'!V596),$L$688&lt;&gt;"Z"),"",'C6'!V596)</f>
        <v/>
      </c>
      <c r="L688" s="188" t="str">
        <f>IF(ISBLANK('C6'!W596),"",'C6'!W596)</f>
        <v/>
      </c>
      <c r="M688" s="78" t="str">
        <f t="shared" si="11"/>
        <v>OK</v>
      </c>
      <c r="N688" s="79"/>
    </row>
    <row r="689" spans="1:14" hidden="1">
      <c r="A689" s="80" t="s">
        <v>2592</v>
      </c>
      <c r="B689" s="186" t="s">
        <v>1937</v>
      </c>
      <c r="C689" s="187" t="s">
        <v>461</v>
      </c>
      <c r="D689" s="189" t="s">
        <v>1938</v>
      </c>
      <c r="E689" s="187" t="s">
        <v>482</v>
      </c>
      <c r="F689" s="187" t="s">
        <v>461</v>
      </c>
      <c r="G689" s="189" t="s">
        <v>1181</v>
      </c>
      <c r="H689" s="188" t="str">
        <f>IF(OR(AND('C6'!V145="",'C6'!W145=""),AND('C6'!V371="",'C6'!W371=""),AND('C6'!W145="X",'C6'!W371="X"),OR('C6'!W145="M",'C6'!W371="M")),"",SUM('C6'!V145,'C6'!V371))</f>
        <v/>
      </c>
      <c r="I689" s="188" t="str">
        <f>IF(AND(AND('C6'!W145="X",'C6'!W371="X"),SUM('C6'!V145,'C6'!V371)=0,ISNUMBER('C6'!V597)),"",IF(OR('C6'!W145="M",'C6'!W371="M"),"M",IF(AND('C6'!W145='C6'!W371,OR('C6'!W145="X",'C6'!W145="W",'C6'!W145="Z")),UPPER('C6'!W145),"")))</f>
        <v/>
      </c>
      <c r="J689" s="81" t="s">
        <v>482</v>
      </c>
      <c r="K689" s="188" t="str">
        <f>IF(AND(ISBLANK('C6'!V597),$L$689&lt;&gt;"Z"),"",'C6'!V597)</f>
        <v/>
      </c>
      <c r="L689" s="188" t="str">
        <f>IF(ISBLANK('C6'!W597),"",'C6'!W597)</f>
        <v/>
      </c>
      <c r="M689" s="78" t="str">
        <f t="shared" ref="M689:M752" si="12">IF(AND(ISNUMBER(H689),ISNUMBER(K689)),IF(OR(ROUND(H689,0)&lt;&gt;ROUND(K689,0),I689&lt;&gt;L689),"Check","OK"),IF(OR(AND(H689&lt;&gt;K689,I689&lt;&gt;"Z",L689&lt;&gt;"Z"),I689&lt;&gt;L689),"Check","OK"))</f>
        <v>OK</v>
      </c>
      <c r="N689" s="79"/>
    </row>
    <row r="690" spans="1:14" hidden="1">
      <c r="A690" s="80" t="s">
        <v>2592</v>
      </c>
      <c r="B690" s="186" t="s">
        <v>1939</v>
      </c>
      <c r="C690" s="187" t="s">
        <v>461</v>
      </c>
      <c r="D690" s="189" t="s">
        <v>1940</v>
      </c>
      <c r="E690" s="187" t="s">
        <v>482</v>
      </c>
      <c r="F690" s="187" t="s">
        <v>461</v>
      </c>
      <c r="G690" s="189" t="s">
        <v>1182</v>
      </c>
      <c r="H690" s="188" t="str">
        <f>IF(OR(AND('C6'!V146="",'C6'!W146=""),AND('C6'!V372="",'C6'!W372=""),AND('C6'!W146="X",'C6'!W372="X"),OR('C6'!W146="M",'C6'!W372="M")),"",SUM('C6'!V146,'C6'!V372))</f>
        <v/>
      </c>
      <c r="I690" s="188" t="str">
        <f>IF(AND(AND('C6'!W146="X",'C6'!W372="X"),SUM('C6'!V146,'C6'!V372)=0,ISNUMBER('C6'!V598)),"",IF(OR('C6'!W146="M",'C6'!W372="M"),"M",IF(AND('C6'!W146='C6'!W372,OR('C6'!W146="X",'C6'!W146="W",'C6'!W146="Z")),UPPER('C6'!W146),"")))</f>
        <v/>
      </c>
      <c r="J690" s="81" t="s">
        <v>482</v>
      </c>
      <c r="K690" s="188" t="str">
        <f>IF(AND(ISBLANK('C6'!V598),$L$690&lt;&gt;"Z"),"",'C6'!V598)</f>
        <v/>
      </c>
      <c r="L690" s="188" t="str">
        <f>IF(ISBLANK('C6'!W598),"",'C6'!W598)</f>
        <v/>
      </c>
      <c r="M690" s="78" t="str">
        <f t="shared" si="12"/>
        <v>OK</v>
      </c>
      <c r="N690" s="79"/>
    </row>
    <row r="691" spans="1:14" hidden="1">
      <c r="A691" s="80" t="s">
        <v>2592</v>
      </c>
      <c r="B691" s="186" t="s">
        <v>1941</v>
      </c>
      <c r="C691" s="187" t="s">
        <v>461</v>
      </c>
      <c r="D691" s="189" t="s">
        <v>1942</v>
      </c>
      <c r="E691" s="187" t="s">
        <v>482</v>
      </c>
      <c r="F691" s="187" t="s">
        <v>461</v>
      </c>
      <c r="G691" s="189" t="s">
        <v>1183</v>
      </c>
      <c r="H691" s="188" t="str">
        <f>IF(OR(AND('C6'!V147="",'C6'!W147=""),AND('C6'!V373="",'C6'!W373=""),AND('C6'!W147="X",'C6'!W373="X"),OR('C6'!W147="M",'C6'!W373="M")),"",SUM('C6'!V147,'C6'!V373))</f>
        <v/>
      </c>
      <c r="I691" s="188" t="str">
        <f>IF(AND(AND('C6'!W147="X",'C6'!W373="X"),SUM('C6'!V147,'C6'!V373)=0,ISNUMBER('C6'!V599)),"",IF(OR('C6'!W147="M",'C6'!W373="M"),"M",IF(AND('C6'!W147='C6'!W373,OR('C6'!W147="X",'C6'!W147="W",'C6'!W147="Z")),UPPER('C6'!W147),"")))</f>
        <v/>
      </c>
      <c r="J691" s="81" t="s">
        <v>482</v>
      </c>
      <c r="K691" s="188" t="str">
        <f>IF(AND(ISBLANK('C6'!V599),$L$691&lt;&gt;"Z"),"",'C6'!V599)</f>
        <v/>
      </c>
      <c r="L691" s="188" t="str">
        <f>IF(ISBLANK('C6'!W599),"",'C6'!W599)</f>
        <v/>
      </c>
      <c r="M691" s="78" t="str">
        <f t="shared" si="12"/>
        <v>OK</v>
      </c>
      <c r="N691" s="79"/>
    </row>
    <row r="692" spans="1:14" hidden="1">
      <c r="A692" s="80" t="s">
        <v>2592</v>
      </c>
      <c r="B692" s="186" t="s">
        <v>1943</v>
      </c>
      <c r="C692" s="187" t="s">
        <v>461</v>
      </c>
      <c r="D692" s="189" t="s">
        <v>1944</v>
      </c>
      <c r="E692" s="187" t="s">
        <v>482</v>
      </c>
      <c r="F692" s="187" t="s">
        <v>461</v>
      </c>
      <c r="G692" s="189" t="s">
        <v>1184</v>
      </c>
      <c r="H692" s="188" t="str">
        <f>IF(OR(AND('C6'!V148="",'C6'!W148=""),AND('C6'!V374="",'C6'!W374=""),AND('C6'!W148="X",'C6'!W374="X"),OR('C6'!W148="M",'C6'!W374="M")),"",SUM('C6'!V148,'C6'!V374))</f>
        <v/>
      </c>
      <c r="I692" s="188" t="str">
        <f>IF(AND(AND('C6'!W148="X",'C6'!W374="X"),SUM('C6'!V148,'C6'!V374)=0,ISNUMBER('C6'!V600)),"",IF(OR('C6'!W148="M",'C6'!W374="M"),"M",IF(AND('C6'!W148='C6'!W374,OR('C6'!W148="X",'C6'!W148="W",'C6'!W148="Z")),UPPER('C6'!W148),"")))</f>
        <v/>
      </c>
      <c r="J692" s="81" t="s">
        <v>482</v>
      </c>
      <c r="K692" s="188" t="str">
        <f>IF(AND(ISBLANK('C6'!V600),$L$692&lt;&gt;"Z"),"",'C6'!V600)</f>
        <v/>
      </c>
      <c r="L692" s="188" t="str">
        <f>IF(ISBLANK('C6'!W600),"",'C6'!W600)</f>
        <v/>
      </c>
      <c r="M692" s="78" t="str">
        <f t="shared" si="12"/>
        <v>OK</v>
      </c>
      <c r="N692" s="79"/>
    </row>
    <row r="693" spans="1:14" hidden="1">
      <c r="A693" s="80" t="s">
        <v>2592</v>
      </c>
      <c r="B693" s="186" t="s">
        <v>1945</v>
      </c>
      <c r="C693" s="187" t="s">
        <v>461</v>
      </c>
      <c r="D693" s="189" t="s">
        <v>1946</v>
      </c>
      <c r="E693" s="187" t="s">
        <v>482</v>
      </c>
      <c r="F693" s="187" t="s">
        <v>461</v>
      </c>
      <c r="G693" s="189" t="s">
        <v>1185</v>
      </c>
      <c r="H693" s="188" t="str">
        <f>IF(OR(AND('C6'!V149="",'C6'!W149=""),AND('C6'!V375="",'C6'!W375=""),AND('C6'!W149="X",'C6'!W375="X"),OR('C6'!W149="M",'C6'!W375="M")),"",SUM('C6'!V149,'C6'!V375))</f>
        <v/>
      </c>
      <c r="I693" s="188" t="str">
        <f>IF(AND(AND('C6'!W149="X",'C6'!W375="X"),SUM('C6'!V149,'C6'!V375)=0,ISNUMBER('C6'!V601)),"",IF(OR('C6'!W149="M",'C6'!W375="M"),"M",IF(AND('C6'!W149='C6'!W375,OR('C6'!W149="X",'C6'!W149="W",'C6'!W149="Z")),UPPER('C6'!W149),"")))</f>
        <v/>
      </c>
      <c r="J693" s="81" t="s">
        <v>482</v>
      </c>
      <c r="K693" s="188" t="str">
        <f>IF(AND(ISBLANK('C6'!V601),$L$693&lt;&gt;"Z"),"",'C6'!V601)</f>
        <v/>
      </c>
      <c r="L693" s="188" t="str">
        <f>IF(ISBLANK('C6'!W601),"",'C6'!W601)</f>
        <v/>
      </c>
      <c r="M693" s="78" t="str">
        <f t="shared" si="12"/>
        <v>OK</v>
      </c>
      <c r="N693" s="79"/>
    </row>
    <row r="694" spans="1:14" hidden="1">
      <c r="A694" s="80" t="s">
        <v>2592</v>
      </c>
      <c r="B694" s="186" t="s">
        <v>1947</v>
      </c>
      <c r="C694" s="187" t="s">
        <v>461</v>
      </c>
      <c r="D694" s="189" t="s">
        <v>1948</v>
      </c>
      <c r="E694" s="187" t="s">
        <v>482</v>
      </c>
      <c r="F694" s="187" t="s">
        <v>461</v>
      </c>
      <c r="G694" s="189" t="s">
        <v>1186</v>
      </c>
      <c r="H694" s="188" t="str">
        <f>IF(OR(AND('C6'!V150="",'C6'!W150=""),AND('C6'!V376="",'C6'!W376=""),AND('C6'!W150="X",'C6'!W376="X"),OR('C6'!W150="M",'C6'!W376="M")),"",SUM('C6'!V150,'C6'!V376))</f>
        <v/>
      </c>
      <c r="I694" s="188" t="str">
        <f>IF(AND(AND('C6'!W150="X",'C6'!W376="X"),SUM('C6'!V150,'C6'!V376)=0,ISNUMBER('C6'!V602)),"",IF(OR('C6'!W150="M",'C6'!W376="M"),"M",IF(AND('C6'!W150='C6'!W376,OR('C6'!W150="X",'C6'!W150="W",'C6'!W150="Z")),UPPER('C6'!W150),"")))</f>
        <v/>
      </c>
      <c r="J694" s="81" t="s">
        <v>482</v>
      </c>
      <c r="K694" s="188" t="str">
        <f>IF(AND(ISBLANK('C6'!V602),$L$694&lt;&gt;"Z"),"",'C6'!V602)</f>
        <v/>
      </c>
      <c r="L694" s="188" t="str">
        <f>IF(ISBLANK('C6'!W602),"",'C6'!W602)</f>
        <v/>
      </c>
      <c r="M694" s="78" t="str">
        <f t="shared" si="12"/>
        <v>OK</v>
      </c>
      <c r="N694" s="79"/>
    </row>
    <row r="695" spans="1:14" hidden="1">
      <c r="A695" s="80" t="s">
        <v>2592</v>
      </c>
      <c r="B695" s="186" t="s">
        <v>1949</v>
      </c>
      <c r="C695" s="187" t="s">
        <v>461</v>
      </c>
      <c r="D695" s="189" t="s">
        <v>1950</v>
      </c>
      <c r="E695" s="187" t="s">
        <v>482</v>
      </c>
      <c r="F695" s="187" t="s">
        <v>461</v>
      </c>
      <c r="G695" s="189" t="s">
        <v>1187</v>
      </c>
      <c r="H695" s="188" t="str">
        <f>IF(OR(AND('C6'!V151="",'C6'!W151=""),AND('C6'!V377="",'C6'!W377=""),AND('C6'!W151="X",'C6'!W377="X"),OR('C6'!W151="M",'C6'!W377="M")),"",SUM('C6'!V151,'C6'!V377))</f>
        <v/>
      </c>
      <c r="I695" s="188" t="str">
        <f>IF(AND(AND('C6'!W151="X",'C6'!W377="X"),SUM('C6'!V151,'C6'!V377)=0,ISNUMBER('C6'!V603)),"",IF(OR('C6'!W151="M",'C6'!W377="M"),"M",IF(AND('C6'!W151='C6'!W377,OR('C6'!W151="X",'C6'!W151="W",'C6'!W151="Z")),UPPER('C6'!W151),"")))</f>
        <v/>
      </c>
      <c r="J695" s="81" t="s">
        <v>482</v>
      </c>
      <c r="K695" s="188" t="str">
        <f>IF(AND(ISBLANK('C6'!V603),$L$695&lt;&gt;"Z"),"",'C6'!V603)</f>
        <v/>
      </c>
      <c r="L695" s="188" t="str">
        <f>IF(ISBLANK('C6'!W603),"",'C6'!W603)</f>
        <v/>
      </c>
      <c r="M695" s="78" t="str">
        <f t="shared" si="12"/>
        <v>OK</v>
      </c>
      <c r="N695" s="79"/>
    </row>
    <row r="696" spans="1:14" hidden="1">
      <c r="A696" s="80" t="s">
        <v>2592</v>
      </c>
      <c r="B696" s="186" t="s">
        <v>1951</v>
      </c>
      <c r="C696" s="187" t="s">
        <v>461</v>
      </c>
      <c r="D696" s="189" t="s">
        <v>1952</v>
      </c>
      <c r="E696" s="187" t="s">
        <v>482</v>
      </c>
      <c r="F696" s="187" t="s">
        <v>461</v>
      </c>
      <c r="G696" s="189" t="s">
        <v>1188</v>
      </c>
      <c r="H696" s="188" t="str">
        <f>IF(OR(AND('C6'!V152="",'C6'!W152=""),AND('C6'!V378="",'C6'!W378=""),AND('C6'!W152="X",'C6'!W378="X"),OR('C6'!W152="M",'C6'!W378="M")),"",SUM('C6'!V152,'C6'!V378))</f>
        <v/>
      </c>
      <c r="I696" s="188" t="str">
        <f>IF(AND(AND('C6'!W152="X",'C6'!W378="X"),SUM('C6'!V152,'C6'!V378)=0,ISNUMBER('C6'!V604)),"",IF(OR('C6'!W152="M",'C6'!W378="M"),"M",IF(AND('C6'!W152='C6'!W378,OR('C6'!W152="X",'C6'!W152="W",'C6'!W152="Z")),UPPER('C6'!W152),"")))</f>
        <v/>
      </c>
      <c r="J696" s="81" t="s">
        <v>482</v>
      </c>
      <c r="K696" s="188" t="str">
        <f>IF(AND(ISBLANK('C6'!V604),$L$696&lt;&gt;"Z"),"",'C6'!V604)</f>
        <v/>
      </c>
      <c r="L696" s="188" t="str">
        <f>IF(ISBLANK('C6'!W604),"",'C6'!W604)</f>
        <v/>
      </c>
      <c r="M696" s="78" t="str">
        <f t="shared" si="12"/>
        <v>OK</v>
      </c>
      <c r="N696" s="79"/>
    </row>
    <row r="697" spans="1:14" hidden="1">
      <c r="A697" s="80" t="s">
        <v>2592</v>
      </c>
      <c r="B697" s="186" t="s">
        <v>1953</v>
      </c>
      <c r="C697" s="187" t="s">
        <v>461</v>
      </c>
      <c r="D697" s="189" t="s">
        <v>1954</v>
      </c>
      <c r="E697" s="187" t="s">
        <v>482</v>
      </c>
      <c r="F697" s="187" t="s">
        <v>461</v>
      </c>
      <c r="G697" s="189" t="s">
        <v>1189</v>
      </c>
      <c r="H697" s="188" t="str">
        <f>IF(OR(AND('C6'!V153="",'C6'!W153=""),AND('C6'!V379="",'C6'!W379=""),AND('C6'!W153="X",'C6'!W379="X"),OR('C6'!W153="M",'C6'!W379="M")),"",SUM('C6'!V153,'C6'!V379))</f>
        <v/>
      </c>
      <c r="I697" s="188" t="str">
        <f>IF(AND(AND('C6'!W153="X",'C6'!W379="X"),SUM('C6'!V153,'C6'!V379)=0,ISNUMBER('C6'!V605)),"",IF(OR('C6'!W153="M",'C6'!W379="M"),"M",IF(AND('C6'!W153='C6'!W379,OR('C6'!W153="X",'C6'!W153="W",'C6'!W153="Z")),UPPER('C6'!W153),"")))</f>
        <v/>
      </c>
      <c r="J697" s="81" t="s">
        <v>482</v>
      </c>
      <c r="K697" s="188" t="str">
        <f>IF(AND(ISBLANK('C6'!V605),$L$697&lt;&gt;"Z"),"",'C6'!V605)</f>
        <v/>
      </c>
      <c r="L697" s="188" t="str">
        <f>IF(ISBLANK('C6'!W605),"",'C6'!W605)</f>
        <v/>
      </c>
      <c r="M697" s="78" t="str">
        <f t="shared" si="12"/>
        <v>OK</v>
      </c>
      <c r="N697" s="79"/>
    </row>
    <row r="698" spans="1:14" hidden="1">
      <c r="A698" s="80" t="s">
        <v>2592</v>
      </c>
      <c r="B698" s="186" t="s">
        <v>1955</v>
      </c>
      <c r="C698" s="187" t="s">
        <v>461</v>
      </c>
      <c r="D698" s="189" t="s">
        <v>1956</v>
      </c>
      <c r="E698" s="187" t="s">
        <v>482</v>
      </c>
      <c r="F698" s="187" t="s">
        <v>461</v>
      </c>
      <c r="G698" s="189" t="s">
        <v>1190</v>
      </c>
      <c r="H698" s="188" t="str">
        <f>IF(OR(AND('C6'!V154="",'C6'!W154=""),AND('C6'!V380="",'C6'!W380=""),AND('C6'!W154="X",'C6'!W380="X"),OR('C6'!W154="M",'C6'!W380="M")),"",SUM('C6'!V154,'C6'!V380))</f>
        <v/>
      </c>
      <c r="I698" s="188" t="str">
        <f>IF(AND(AND('C6'!W154="X",'C6'!W380="X"),SUM('C6'!V154,'C6'!V380)=0,ISNUMBER('C6'!V606)),"",IF(OR('C6'!W154="M",'C6'!W380="M"),"M",IF(AND('C6'!W154='C6'!W380,OR('C6'!W154="X",'C6'!W154="W",'C6'!W154="Z")),UPPER('C6'!W154),"")))</f>
        <v/>
      </c>
      <c r="J698" s="81" t="s">
        <v>482</v>
      </c>
      <c r="K698" s="188" t="str">
        <f>IF(AND(ISBLANK('C6'!V606),$L$698&lt;&gt;"Z"),"",'C6'!V606)</f>
        <v/>
      </c>
      <c r="L698" s="188" t="str">
        <f>IF(ISBLANK('C6'!W606),"",'C6'!W606)</f>
        <v/>
      </c>
      <c r="M698" s="78" t="str">
        <f t="shared" si="12"/>
        <v>OK</v>
      </c>
      <c r="N698" s="79"/>
    </row>
    <row r="699" spans="1:14" hidden="1">
      <c r="A699" s="80" t="s">
        <v>2592</v>
      </c>
      <c r="B699" s="186" t="s">
        <v>1957</v>
      </c>
      <c r="C699" s="187" t="s">
        <v>461</v>
      </c>
      <c r="D699" s="189" t="s">
        <v>1958</v>
      </c>
      <c r="E699" s="187" t="s">
        <v>482</v>
      </c>
      <c r="F699" s="187" t="s">
        <v>461</v>
      </c>
      <c r="G699" s="189" t="s">
        <v>1191</v>
      </c>
      <c r="H699" s="188" t="str">
        <f>IF(OR(AND('C6'!V155="",'C6'!W155=""),AND('C6'!V381="",'C6'!W381=""),AND('C6'!W155="X",'C6'!W381="X"),OR('C6'!W155="M",'C6'!W381="M")),"",SUM('C6'!V155,'C6'!V381))</f>
        <v/>
      </c>
      <c r="I699" s="188" t="str">
        <f>IF(AND(AND('C6'!W155="X",'C6'!W381="X"),SUM('C6'!V155,'C6'!V381)=0,ISNUMBER('C6'!V607)),"",IF(OR('C6'!W155="M",'C6'!W381="M"),"M",IF(AND('C6'!W155='C6'!W381,OR('C6'!W155="X",'C6'!W155="W",'C6'!W155="Z")),UPPER('C6'!W155),"")))</f>
        <v/>
      </c>
      <c r="J699" s="81" t="s">
        <v>482</v>
      </c>
      <c r="K699" s="188" t="str">
        <f>IF(AND(ISBLANK('C6'!V607),$L$699&lt;&gt;"Z"),"",'C6'!V607)</f>
        <v/>
      </c>
      <c r="L699" s="188" t="str">
        <f>IF(ISBLANK('C6'!W607),"",'C6'!W607)</f>
        <v/>
      </c>
      <c r="M699" s="78" t="str">
        <f t="shared" si="12"/>
        <v>OK</v>
      </c>
      <c r="N699" s="79"/>
    </row>
    <row r="700" spans="1:14" hidden="1">
      <c r="A700" s="80" t="s">
        <v>2592</v>
      </c>
      <c r="B700" s="186" t="s">
        <v>1959</v>
      </c>
      <c r="C700" s="187" t="s">
        <v>461</v>
      </c>
      <c r="D700" s="189" t="s">
        <v>1960</v>
      </c>
      <c r="E700" s="187" t="s">
        <v>482</v>
      </c>
      <c r="F700" s="187" t="s">
        <v>461</v>
      </c>
      <c r="G700" s="189" t="s">
        <v>1192</v>
      </c>
      <c r="H700" s="188" t="str">
        <f>IF(OR(AND('C6'!V156="",'C6'!W156=""),AND('C6'!V382="",'C6'!W382=""),AND('C6'!W156="X",'C6'!W382="X"),OR('C6'!W156="M",'C6'!W382="M")),"",SUM('C6'!V156,'C6'!V382))</f>
        <v/>
      </c>
      <c r="I700" s="188" t="str">
        <f>IF(AND(AND('C6'!W156="X",'C6'!W382="X"),SUM('C6'!V156,'C6'!V382)=0,ISNUMBER('C6'!V608)),"",IF(OR('C6'!W156="M",'C6'!W382="M"),"M",IF(AND('C6'!W156='C6'!W382,OR('C6'!W156="X",'C6'!W156="W",'C6'!W156="Z")),UPPER('C6'!W156),"")))</f>
        <v/>
      </c>
      <c r="J700" s="81" t="s">
        <v>482</v>
      </c>
      <c r="K700" s="188" t="str">
        <f>IF(AND(ISBLANK('C6'!V608),$L$700&lt;&gt;"Z"),"",'C6'!V608)</f>
        <v/>
      </c>
      <c r="L700" s="188" t="str">
        <f>IF(ISBLANK('C6'!W608),"",'C6'!W608)</f>
        <v/>
      </c>
      <c r="M700" s="78" t="str">
        <f t="shared" si="12"/>
        <v>OK</v>
      </c>
      <c r="N700" s="79"/>
    </row>
    <row r="701" spans="1:14" hidden="1">
      <c r="A701" s="80" t="s">
        <v>2592</v>
      </c>
      <c r="B701" s="186" t="s">
        <v>1961</v>
      </c>
      <c r="C701" s="187" t="s">
        <v>461</v>
      </c>
      <c r="D701" s="189" t="s">
        <v>1962</v>
      </c>
      <c r="E701" s="187" t="s">
        <v>482</v>
      </c>
      <c r="F701" s="187" t="s">
        <v>461</v>
      </c>
      <c r="G701" s="189" t="s">
        <v>1193</v>
      </c>
      <c r="H701" s="188" t="str">
        <f>IF(OR(AND('C6'!V157="",'C6'!W157=""),AND('C6'!V383="",'C6'!W383=""),AND('C6'!W157="X",'C6'!W383="X"),OR('C6'!W157="M",'C6'!W383="M")),"",SUM('C6'!V157,'C6'!V383))</f>
        <v/>
      </c>
      <c r="I701" s="188" t="str">
        <f>IF(AND(AND('C6'!W157="X",'C6'!W383="X"),SUM('C6'!V157,'C6'!V383)=0,ISNUMBER('C6'!V609)),"",IF(OR('C6'!W157="M",'C6'!W383="M"),"M",IF(AND('C6'!W157='C6'!W383,OR('C6'!W157="X",'C6'!W157="W",'C6'!W157="Z")),UPPER('C6'!W157),"")))</f>
        <v/>
      </c>
      <c r="J701" s="81" t="s">
        <v>482</v>
      </c>
      <c r="K701" s="188" t="str">
        <f>IF(AND(ISBLANK('C6'!V609),$L$701&lt;&gt;"Z"),"",'C6'!V609)</f>
        <v/>
      </c>
      <c r="L701" s="188" t="str">
        <f>IF(ISBLANK('C6'!W609),"",'C6'!W609)</f>
        <v/>
      </c>
      <c r="M701" s="78" t="str">
        <f t="shared" si="12"/>
        <v>OK</v>
      </c>
      <c r="N701" s="79"/>
    </row>
    <row r="702" spans="1:14" hidden="1">
      <c r="A702" s="80" t="s">
        <v>2592</v>
      </c>
      <c r="B702" s="186" t="s">
        <v>1963</v>
      </c>
      <c r="C702" s="187" t="s">
        <v>461</v>
      </c>
      <c r="D702" s="189" t="s">
        <v>1964</v>
      </c>
      <c r="E702" s="187" t="s">
        <v>482</v>
      </c>
      <c r="F702" s="187" t="s">
        <v>461</v>
      </c>
      <c r="G702" s="189" t="s">
        <v>1194</v>
      </c>
      <c r="H702" s="188" t="str">
        <f>IF(OR(AND('C6'!V158="",'C6'!W158=""),AND('C6'!V384="",'C6'!W384=""),AND('C6'!W158="X",'C6'!W384="X"),OR('C6'!W158="M",'C6'!W384="M")),"",SUM('C6'!V158,'C6'!V384))</f>
        <v/>
      </c>
      <c r="I702" s="188" t="str">
        <f>IF(AND(AND('C6'!W158="X",'C6'!W384="X"),SUM('C6'!V158,'C6'!V384)=0,ISNUMBER('C6'!V610)),"",IF(OR('C6'!W158="M",'C6'!W384="M"),"M",IF(AND('C6'!W158='C6'!W384,OR('C6'!W158="X",'C6'!W158="W",'C6'!W158="Z")),UPPER('C6'!W158),"")))</f>
        <v/>
      </c>
      <c r="J702" s="81" t="s">
        <v>482</v>
      </c>
      <c r="K702" s="188" t="str">
        <f>IF(AND(ISBLANK('C6'!V610),$L$702&lt;&gt;"Z"),"",'C6'!V610)</f>
        <v/>
      </c>
      <c r="L702" s="188" t="str">
        <f>IF(ISBLANK('C6'!W610),"",'C6'!W610)</f>
        <v/>
      </c>
      <c r="M702" s="78" t="str">
        <f t="shared" si="12"/>
        <v>OK</v>
      </c>
      <c r="N702" s="79"/>
    </row>
    <row r="703" spans="1:14" hidden="1">
      <c r="A703" s="80" t="s">
        <v>2592</v>
      </c>
      <c r="B703" s="186" t="s">
        <v>1965</v>
      </c>
      <c r="C703" s="187" t="s">
        <v>461</v>
      </c>
      <c r="D703" s="189" t="s">
        <v>1966</v>
      </c>
      <c r="E703" s="187" t="s">
        <v>482</v>
      </c>
      <c r="F703" s="187" t="s">
        <v>461</v>
      </c>
      <c r="G703" s="189" t="s">
        <v>1195</v>
      </c>
      <c r="H703" s="188" t="str">
        <f>IF(OR(AND('C6'!V159="",'C6'!W159=""),AND('C6'!V385="",'C6'!W385=""),AND('C6'!W159="X",'C6'!W385="X"),OR('C6'!W159="M",'C6'!W385="M")),"",SUM('C6'!V159,'C6'!V385))</f>
        <v/>
      </c>
      <c r="I703" s="188" t="str">
        <f>IF(AND(AND('C6'!W159="X",'C6'!W385="X"),SUM('C6'!V159,'C6'!V385)=0,ISNUMBER('C6'!V611)),"",IF(OR('C6'!W159="M",'C6'!W385="M"),"M",IF(AND('C6'!W159='C6'!W385,OR('C6'!W159="X",'C6'!W159="W",'C6'!W159="Z")),UPPER('C6'!W159),"")))</f>
        <v/>
      </c>
      <c r="J703" s="81" t="s">
        <v>482</v>
      </c>
      <c r="K703" s="188" t="str">
        <f>IF(AND(ISBLANK('C6'!V611),$L$703&lt;&gt;"Z"),"",'C6'!V611)</f>
        <v/>
      </c>
      <c r="L703" s="188" t="str">
        <f>IF(ISBLANK('C6'!W611),"",'C6'!W611)</f>
        <v/>
      </c>
      <c r="M703" s="78" t="str">
        <f t="shared" si="12"/>
        <v>OK</v>
      </c>
      <c r="N703" s="79"/>
    </row>
    <row r="704" spans="1:14" hidden="1">
      <c r="A704" s="80" t="s">
        <v>2592</v>
      </c>
      <c r="B704" s="186" t="s">
        <v>1967</v>
      </c>
      <c r="C704" s="187" t="s">
        <v>461</v>
      </c>
      <c r="D704" s="189" t="s">
        <v>1968</v>
      </c>
      <c r="E704" s="187" t="s">
        <v>482</v>
      </c>
      <c r="F704" s="187" t="s">
        <v>461</v>
      </c>
      <c r="G704" s="189" t="s">
        <v>1196</v>
      </c>
      <c r="H704" s="188" t="str">
        <f>IF(OR(AND('C6'!V160="",'C6'!W160=""),AND('C6'!V386="",'C6'!W386=""),AND('C6'!W160="X",'C6'!W386="X"),OR('C6'!W160="M",'C6'!W386="M")),"",SUM('C6'!V160,'C6'!V386))</f>
        <v/>
      </c>
      <c r="I704" s="188" t="str">
        <f>IF(AND(AND('C6'!W160="X",'C6'!W386="X"),SUM('C6'!V160,'C6'!V386)=0,ISNUMBER('C6'!V612)),"",IF(OR('C6'!W160="M",'C6'!W386="M"),"M",IF(AND('C6'!W160='C6'!W386,OR('C6'!W160="X",'C6'!W160="W",'C6'!W160="Z")),UPPER('C6'!W160),"")))</f>
        <v/>
      </c>
      <c r="J704" s="81" t="s">
        <v>482</v>
      </c>
      <c r="K704" s="188" t="str">
        <f>IF(AND(ISBLANK('C6'!V612),$L$704&lt;&gt;"Z"),"",'C6'!V612)</f>
        <v/>
      </c>
      <c r="L704" s="188" t="str">
        <f>IF(ISBLANK('C6'!W612),"",'C6'!W612)</f>
        <v/>
      </c>
      <c r="M704" s="78" t="str">
        <f t="shared" si="12"/>
        <v>OK</v>
      </c>
      <c r="N704" s="79"/>
    </row>
    <row r="705" spans="1:14" hidden="1">
      <c r="A705" s="80" t="s">
        <v>2592</v>
      </c>
      <c r="B705" s="186" t="s">
        <v>1969</v>
      </c>
      <c r="C705" s="187" t="s">
        <v>461</v>
      </c>
      <c r="D705" s="189" t="s">
        <v>1970</v>
      </c>
      <c r="E705" s="187" t="s">
        <v>482</v>
      </c>
      <c r="F705" s="187" t="s">
        <v>461</v>
      </c>
      <c r="G705" s="189" t="s">
        <v>1197</v>
      </c>
      <c r="H705" s="188" t="str">
        <f>IF(OR(AND('C6'!V161="",'C6'!W161=""),AND('C6'!V387="",'C6'!W387=""),AND('C6'!W161="X",'C6'!W387="X"),OR('C6'!W161="M",'C6'!W387="M")),"",SUM('C6'!V161,'C6'!V387))</f>
        <v/>
      </c>
      <c r="I705" s="188" t="str">
        <f>IF(AND(AND('C6'!W161="X",'C6'!W387="X"),SUM('C6'!V161,'C6'!V387)=0,ISNUMBER('C6'!V613)),"",IF(OR('C6'!W161="M",'C6'!W387="M"),"M",IF(AND('C6'!W161='C6'!W387,OR('C6'!W161="X",'C6'!W161="W",'C6'!W161="Z")),UPPER('C6'!W161),"")))</f>
        <v/>
      </c>
      <c r="J705" s="81" t="s">
        <v>482</v>
      </c>
      <c r="K705" s="188" t="str">
        <f>IF(AND(ISBLANK('C6'!V613),$L$705&lt;&gt;"Z"),"",'C6'!V613)</f>
        <v/>
      </c>
      <c r="L705" s="188" t="str">
        <f>IF(ISBLANK('C6'!W613),"",'C6'!W613)</f>
        <v/>
      </c>
      <c r="M705" s="78" t="str">
        <f t="shared" si="12"/>
        <v>OK</v>
      </c>
      <c r="N705" s="79"/>
    </row>
    <row r="706" spans="1:14" hidden="1">
      <c r="A706" s="80" t="s">
        <v>2592</v>
      </c>
      <c r="B706" s="186" t="s">
        <v>1971</v>
      </c>
      <c r="C706" s="187" t="s">
        <v>461</v>
      </c>
      <c r="D706" s="189" t="s">
        <v>1972</v>
      </c>
      <c r="E706" s="187" t="s">
        <v>482</v>
      </c>
      <c r="F706" s="187" t="s">
        <v>461</v>
      </c>
      <c r="G706" s="189" t="s">
        <v>1198</v>
      </c>
      <c r="H706" s="188" t="str">
        <f>IF(OR(AND('C6'!V162="",'C6'!W162=""),AND('C6'!V388="",'C6'!W388=""),AND('C6'!W162="X",'C6'!W388="X"),OR('C6'!W162="M",'C6'!W388="M")),"",SUM('C6'!V162,'C6'!V388))</f>
        <v/>
      </c>
      <c r="I706" s="188" t="str">
        <f>IF(AND(AND('C6'!W162="X",'C6'!W388="X"),SUM('C6'!V162,'C6'!V388)=0,ISNUMBER('C6'!V614)),"",IF(OR('C6'!W162="M",'C6'!W388="M"),"M",IF(AND('C6'!W162='C6'!W388,OR('C6'!W162="X",'C6'!W162="W",'C6'!W162="Z")),UPPER('C6'!W162),"")))</f>
        <v/>
      </c>
      <c r="J706" s="81" t="s">
        <v>482</v>
      </c>
      <c r="K706" s="188" t="str">
        <f>IF(AND(ISBLANK('C6'!V614),$L$706&lt;&gt;"Z"),"",'C6'!V614)</f>
        <v/>
      </c>
      <c r="L706" s="188" t="str">
        <f>IF(ISBLANK('C6'!W614),"",'C6'!W614)</f>
        <v/>
      </c>
      <c r="M706" s="78" t="str">
        <f t="shared" si="12"/>
        <v>OK</v>
      </c>
      <c r="N706" s="79"/>
    </row>
    <row r="707" spans="1:14" hidden="1">
      <c r="A707" s="80" t="s">
        <v>2592</v>
      </c>
      <c r="B707" s="186" t="s">
        <v>1973</v>
      </c>
      <c r="C707" s="187" t="s">
        <v>461</v>
      </c>
      <c r="D707" s="189" t="s">
        <v>1974</v>
      </c>
      <c r="E707" s="187" t="s">
        <v>482</v>
      </c>
      <c r="F707" s="187" t="s">
        <v>461</v>
      </c>
      <c r="G707" s="189" t="s">
        <v>1199</v>
      </c>
      <c r="H707" s="188" t="str">
        <f>IF(OR(AND('C6'!V163="",'C6'!W163=""),AND('C6'!V389="",'C6'!W389=""),AND('C6'!W163="X",'C6'!W389="X"),OR('C6'!W163="M",'C6'!W389="M")),"",SUM('C6'!V163,'C6'!V389))</f>
        <v/>
      </c>
      <c r="I707" s="188" t="str">
        <f>IF(AND(AND('C6'!W163="X",'C6'!W389="X"),SUM('C6'!V163,'C6'!V389)=0,ISNUMBER('C6'!V615)),"",IF(OR('C6'!W163="M",'C6'!W389="M"),"M",IF(AND('C6'!W163='C6'!W389,OR('C6'!W163="X",'C6'!W163="W",'C6'!W163="Z")),UPPER('C6'!W163),"")))</f>
        <v/>
      </c>
      <c r="J707" s="81" t="s">
        <v>482</v>
      </c>
      <c r="K707" s="188" t="str">
        <f>IF(AND(ISBLANK('C6'!V615),$L$707&lt;&gt;"Z"),"",'C6'!V615)</f>
        <v/>
      </c>
      <c r="L707" s="188" t="str">
        <f>IF(ISBLANK('C6'!W615),"",'C6'!W615)</f>
        <v/>
      </c>
      <c r="M707" s="78" t="str">
        <f t="shared" si="12"/>
        <v>OK</v>
      </c>
      <c r="N707" s="79"/>
    </row>
    <row r="708" spans="1:14" hidden="1">
      <c r="A708" s="80" t="s">
        <v>2592</v>
      </c>
      <c r="B708" s="186" t="s">
        <v>1975</v>
      </c>
      <c r="C708" s="187" t="s">
        <v>461</v>
      </c>
      <c r="D708" s="189" t="s">
        <v>1976</v>
      </c>
      <c r="E708" s="187" t="s">
        <v>482</v>
      </c>
      <c r="F708" s="187" t="s">
        <v>461</v>
      </c>
      <c r="G708" s="189" t="s">
        <v>1200</v>
      </c>
      <c r="H708" s="188" t="str">
        <f>IF(OR(AND('C6'!V164="",'C6'!W164=""),AND('C6'!V390="",'C6'!W390=""),AND('C6'!W164="X",'C6'!W390="X"),OR('C6'!W164="M",'C6'!W390="M")),"",SUM('C6'!V164,'C6'!V390))</f>
        <v/>
      </c>
      <c r="I708" s="188" t="str">
        <f>IF(AND(AND('C6'!W164="X",'C6'!W390="X"),SUM('C6'!V164,'C6'!V390)=0,ISNUMBER('C6'!V616)),"",IF(OR('C6'!W164="M",'C6'!W390="M"),"M",IF(AND('C6'!W164='C6'!W390,OR('C6'!W164="X",'C6'!W164="W",'C6'!W164="Z")),UPPER('C6'!W164),"")))</f>
        <v/>
      </c>
      <c r="J708" s="81" t="s">
        <v>482</v>
      </c>
      <c r="K708" s="188" t="str">
        <f>IF(AND(ISBLANK('C6'!V616),$L$708&lt;&gt;"Z"),"",'C6'!V616)</f>
        <v/>
      </c>
      <c r="L708" s="188" t="str">
        <f>IF(ISBLANK('C6'!W616),"",'C6'!W616)</f>
        <v/>
      </c>
      <c r="M708" s="78" t="str">
        <f t="shared" si="12"/>
        <v>OK</v>
      </c>
      <c r="N708" s="79"/>
    </row>
    <row r="709" spans="1:14" hidden="1">
      <c r="A709" s="80" t="s">
        <v>2592</v>
      </c>
      <c r="B709" s="186" t="s">
        <v>1977</v>
      </c>
      <c r="C709" s="187" t="s">
        <v>461</v>
      </c>
      <c r="D709" s="189" t="s">
        <v>1978</v>
      </c>
      <c r="E709" s="187" t="s">
        <v>482</v>
      </c>
      <c r="F709" s="187" t="s">
        <v>461</v>
      </c>
      <c r="G709" s="189" t="s">
        <v>1201</v>
      </c>
      <c r="H709" s="188" t="str">
        <f>IF(OR(AND('C6'!V165="",'C6'!W165=""),AND('C6'!V391="",'C6'!W391=""),AND('C6'!W165="X",'C6'!W391="X"),OR('C6'!W165="M",'C6'!W391="M")),"",SUM('C6'!V165,'C6'!V391))</f>
        <v/>
      </c>
      <c r="I709" s="188" t="str">
        <f>IF(AND(AND('C6'!W165="X",'C6'!W391="X"),SUM('C6'!V165,'C6'!V391)=0,ISNUMBER('C6'!V617)),"",IF(OR('C6'!W165="M",'C6'!W391="M"),"M",IF(AND('C6'!W165='C6'!W391,OR('C6'!W165="X",'C6'!W165="W",'C6'!W165="Z")),UPPER('C6'!W165),"")))</f>
        <v/>
      </c>
      <c r="J709" s="81" t="s">
        <v>482</v>
      </c>
      <c r="K709" s="188" t="str">
        <f>IF(AND(ISBLANK('C6'!V617),$L$709&lt;&gt;"Z"),"",'C6'!V617)</f>
        <v/>
      </c>
      <c r="L709" s="188" t="str">
        <f>IF(ISBLANK('C6'!W617),"",'C6'!W617)</f>
        <v/>
      </c>
      <c r="M709" s="78" t="str">
        <f t="shared" si="12"/>
        <v>OK</v>
      </c>
      <c r="N709" s="79"/>
    </row>
    <row r="710" spans="1:14" hidden="1">
      <c r="A710" s="80" t="s">
        <v>2592</v>
      </c>
      <c r="B710" s="186" t="s">
        <v>1979</v>
      </c>
      <c r="C710" s="187" t="s">
        <v>461</v>
      </c>
      <c r="D710" s="189" t="s">
        <v>1980</v>
      </c>
      <c r="E710" s="187" t="s">
        <v>482</v>
      </c>
      <c r="F710" s="187" t="s">
        <v>461</v>
      </c>
      <c r="G710" s="189" t="s">
        <v>1202</v>
      </c>
      <c r="H710" s="188" t="str">
        <f>IF(OR(AND('C6'!V166="",'C6'!W166=""),AND('C6'!V392="",'C6'!W392=""),AND('C6'!W166="X",'C6'!W392="X"),OR('C6'!W166="M",'C6'!W392="M")),"",SUM('C6'!V166,'C6'!V392))</f>
        <v/>
      </c>
      <c r="I710" s="188" t="str">
        <f>IF(AND(AND('C6'!W166="X",'C6'!W392="X"),SUM('C6'!V166,'C6'!V392)=0,ISNUMBER('C6'!V618)),"",IF(OR('C6'!W166="M",'C6'!W392="M"),"M",IF(AND('C6'!W166='C6'!W392,OR('C6'!W166="X",'C6'!W166="W",'C6'!W166="Z")),UPPER('C6'!W166),"")))</f>
        <v/>
      </c>
      <c r="J710" s="81" t="s">
        <v>482</v>
      </c>
      <c r="K710" s="188" t="str">
        <f>IF(AND(ISBLANK('C6'!V618),$L$710&lt;&gt;"Z"),"",'C6'!V618)</f>
        <v/>
      </c>
      <c r="L710" s="188" t="str">
        <f>IF(ISBLANK('C6'!W618),"",'C6'!W618)</f>
        <v/>
      </c>
      <c r="M710" s="78" t="str">
        <f t="shared" si="12"/>
        <v>OK</v>
      </c>
      <c r="N710" s="79"/>
    </row>
    <row r="711" spans="1:14" hidden="1">
      <c r="A711" s="80" t="s">
        <v>2592</v>
      </c>
      <c r="B711" s="186" t="s">
        <v>1981</v>
      </c>
      <c r="C711" s="187" t="s">
        <v>461</v>
      </c>
      <c r="D711" s="189" t="s">
        <v>1982</v>
      </c>
      <c r="E711" s="187" t="s">
        <v>482</v>
      </c>
      <c r="F711" s="187" t="s">
        <v>461</v>
      </c>
      <c r="G711" s="189" t="s">
        <v>1203</v>
      </c>
      <c r="H711" s="188" t="str">
        <f>IF(OR(AND('C6'!V167="",'C6'!W167=""),AND('C6'!V393="",'C6'!W393=""),AND('C6'!W167="X",'C6'!W393="X"),OR('C6'!W167="M",'C6'!W393="M")),"",SUM('C6'!V167,'C6'!V393))</f>
        <v/>
      </c>
      <c r="I711" s="188" t="str">
        <f>IF(AND(AND('C6'!W167="X",'C6'!W393="X"),SUM('C6'!V167,'C6'!V393)=0,ISNUMBER('C6'!V619)),"",IF(OR('C6'!W167="M",'C6'!W393="M"),"M",IF(AND('C6'!W167='C6'!W393,OR('C6'!W167="X",'C6'!W167="W",'C6'!W167="Z")),UPPER('C6'!W167),"")))</f>
        <v/>
      </c>
      <c r="J711" s="81" t="s">
        <v>482</v>
      </c>
      <c r="K711" s="188" t="str">
        <f>IF(AND(ISBLANK('C6'!V619),$L$711&lt;&gt;"Z"),"",'C6'!V619)</f>
        <v/>
      </c>
      <c r="L711" s="188" t="str">
        <f>IF(ISBLANK('C6'!W619),"",'C6'!W619)</f>
        <v/>
      </c>
      <c r="M711" s="78" t="str">
        <f t="shared" si="12"/>
        <v>OK</v>
      </c>
      <c r="N711" s="79"/>
    </row>
    <row r="712" spans="1:14" hidden="1">
      <c r="A712" s="80" t="s">
        <v>2592</v>
      </c>
      <c r="B712" s="186" t="s">
        <v>1983</v>
      </c>
      <c r="C712" s="187" t="s">
        <v>461</v>
      </c>
      <c r="D712" s="189" t="s">
        <v>1984</v>
      </c>
      <c r="E712" s="187" t="s">
        <v>482</v>
      </c>
      <c r="F712" s="187" t="s">
        <v>461</v>
      </c>
      <c r="G712" s="189" t="s">
        <v>1204</v>
      </c>
      <c r="H712" s="188" t="str">
        <f>IF(OR(AND('C6'!V168="",'C6'!W168=""),AND('C6'!V394="",'C6'!W394=""),AND('C6'!W168="X",'C6'!W394="X"),OR('C6'!W168="M",'C6'!W394="M")),"",SUM('C6'!V168,'C6'!V394))</f>
        <v/>
      </c>
      <c r="I712" s="188" t="str">
        <f>IF(AND(AND('C6'!W168="X",'C6'!W394="X"),SUM('C6'!V168,'C6'!V394)=0,ISNUMBER('C6'!V620)),"",IF(OR('C6'!W168="M",'C6'!W394="M"),"M",IF(AND('C6'!W168='C6'!W394,OR('C6'!W168="X",'C6'!W168="W",'C6'!W168="Z")),UPPER('C6'!W168),"")))</f>
        <v/>
      </c>
      <c r="J712" s="81" t="s">
        <v>482</v>
      </c>
      <c r="K712" s="188" t="str">
        <f>IF(AND(ISBLANK('C6'!V620),$L$712&lt;&gt;"Z"),"",'C6'!V620)</f>
        <v/>
      </c>
      <c r="L712" s="188" t="str">
        <f>IF(ISBLANK('C6'!W620),"",'C6'!W620)</f>
        <v/>
      </c>
      <c r="M712" s="78" t="str">
        <f t="shared" si="12"/>
        <v>OK</v>
      </c>
      <c r="N712" s="79"/>
    </row>
    <row r="713" spans="1:14" hidden="1">
      <c r="A713" s="80" t="s">
        <v>2592</v>
      </c>
      <c r="B713" s="186" t="s">
        <v>1985</v>
      </c>
      <c r="C713" s="187" t="s">
        <v>461</v>
      </c>
      <c r="D713" s="189" t="s">
        <v>1986</v>
      </c>
      <c r="E713" s="187" t="s">
        <v>482</v>
      </c>
      <c r="F713" s="187" t="s">
        <v>461</v>
      </c>
      <c r="G713" s="189" t="s">
        <v>1205</v>
      </c>
      <c r="H713" s="188" t="str">
        <f>IF(OR(AND('C6'!V169="",'C6'!W169=""),AND('C6'!V395="",'C6'!W395=""),AND('C6'!W169="X",'C6'!W395="X"),OR('C6'!W169="M",'C6'!W395="M")),"",SUM('C6'!V169,'C6'!V395))</f>
        <v/>
      </c>
      <c r="I713" s="188" t="str">
        <f>IF(AND(AND('C6'!W169="X",'C6'!W395="X"),SUM('C6'!V169,'C6'!V395)=0,ISNUMBER('C6'!V621)),"",IF(OR('C6'!W169="M",'C6'!W395="M"),"M",IF(AND('C6'!W169='C6'!W395,OR('C6'!W169="X",'C6'!W169="W",'C6'!W169="Z")),UPPER('C6'!W169),"")))</f>
        <v/>
      </c>
      <c r="J713" s="81" t="s">
        <v>482</v>
      </c>
      <c r="K713" s="188" t="str">
        <f>IF(AND(ISBLANK('C6'!V621),$L$713&lt;&gt;"Z"),"",'C6'!V621)</f>
        <v/>
      </c>
      <c r="L713" s="188" t="str">
        <f>IF(ISBLANK('C6'!W621),"",'C6'!W621)</f>
        <v/>
      </c>
      <c r="M713" s="78" t="str">
        <f t="shared" si="12"/>
        <v>OK</v>
      </c>
      <c r="N713" s="79"/>
    </row>
    <row r="714" spans="1:14" hidden="1">
      <c r="A714" s="80" t="s">
        <v>2592</v>
      </c>
      <c r="B714" s="186" t="s">
        <v>1987</v>
      </c>
      <c r="C714" s="187" t="s">
        <v>461</v>
      </c>
      <c r="D714" s="189" t="s">
        <v>1988</v>
      </c>
      <c r="E714" s="187" t="s">
        <v>482</v>
      </c>
      <c r="F714" s="187" t="s">
        <v>461</v>
      </c>
      <c r="G714" s="189" t="s">
        <v>1206</v>
      </c>
      <c r="H714" s="188" t="str">
        <f>IF(OR(AND('C6'!V170="",'C6'!W170=""),AND('C6'!V396="",'C6'!W396=""),AND('C6'!W170="X",'C6'!W396="X"),OR('C6'!W170="M",'C6'!W396="M")),"",SUM('C6'!V170,'C6'!V396))</f>
        <v/>
      </c>
      <c r="I714" s="188" t="str">
        <f>IF(AND(AND('C6'!W170="X",'C6'!W396="X"),SUM('C6'!V170,'C6'!V396)=0,ISNUMBER('C6'!V622)),"",IF(OR('C6'!W170="M",'C6'!W396="M"),"M",IF(AND('C6'!W170='C6'!W396,OR('C6'!W170="X",'C6'!W170="W",'C6'!W170="Z")),UPPER('C6'!W170),"")))</f>
        <v/>
      </c>
      <c r="J714" s="81" t="s">
        <v>482</v>
      </c>
      <c r="K714" s="188" t="str">
        <f>IF(AND(ISBLANK('C6'!V622),$L$714&lt;&gt;"Z"),"",'C6'!V622)</f>
        <v/>
      </c>
      <c r="L714" s="188" t="str">
        <f>IF(ISBLANK('C6'!W622),"",'C6'!W622)</f>
        <v/>
      </c>
      <c r="M714" s="78" t="str">
        <f t="shared" si="12"/>
        <v>OK</v>
      </c>
      <c r="N714" s="79"/>
    </row>
    <row r="715" spans="1:14" hidden="1">
      <c r="A715" s="80" t="s">
        <v>2592</v>
      </c>
      <c r="B715" s="186" t="s">
        <v>1989</v>
      </c>
      <c r="C715" s="187" t="s">
        <v>461</v>
      </c>
      <c r="D715" s="189" t="s">
        <v>1990</v>
      </c>
      <c r="E715" s="187" t="s">
        <v>482</v>
      </c>
      <c r="F715" s="187" t="s">
        <v>461</v>
      </c>
      <c r="G715" s="189" t="s">
        <v>1207</v>
      </c>
      <c r="H715" s="188" t="str">
        <f>IF(OR(AND('C6'!V171="",'C6'!W171=""),AND('C6'!V397="",'C6'!W397=""),AND('C6'!W171="X",'C6'!W397="X"),OR('C6'!W171="M",'C6'!W397="M")),"",SUM('C6'!V171,'C6'!V397))</f>
        <v/>
      </c>
      <c r="I715" s="188" t="str">
        <f>IF(AND(AND('C6'!W171="X",'C6'!W397="X"),SUM('C6'!V171,'C6'!V397)=0,ISNUMBER('C6'!V623)),"",IF(OR('C6'!W171="M",'C6'!W397="M"),"M",IF(AND('C6'!W171='C6'!W397,OR('C6'!W171="X",'C6'!W171="W",'C6'!W171="Z")),UPPER('C6'!W171),"")))</f>
        <v/>
      </c>
      <c r="J715" s="81" t="s">
        <v>482</v>
      </c>
      <c r="K715" s="188" t="str">
        <f>IF(AND(ISBLANK('C6'!V623),$L$715&lt;&gt;"Z"),"",'C6'!V623)</f>
        <v/>
      </c>
      <c r="L715" s="188" t="str">
        <f>IF(ISBLANK('C6'!W623),"",'C6'!W623)</f>
        <v/>
      </c>
      <c r="M715" s="78" t="str">
        <f t="shared" si="12"/>
        <v>OK</v>
      </c>
      <c r="N715" s="79"/>
    </row>
    <row r="716" spans="1:14" hidden="1">
      <c r="A716" s="80" t="s">
        <v>2592</v>
      </c>
      <c r="B716" s="186" t="s">
        <v>1991</v>
      </c>
      <c r="C716" s="187" t="s">
        <v>461</v>
      </c>
      <c r="D716" s="189" t="s">
        <v>1992</v>
      </c>
      <c r="E716" s="187" t="s">
        <v>482</v>
      </c>
      <c r="F716" s="187" t="s">
        <v>461</v>
      </c>
      <c r="G716" s="189" t="s">
        <v>1208</v>
      </c>
      <c r="H716" s="188" t="str">
        <f>IF(OR(AND('C6'!V172="",'C6'!W172=""),AND('C6'!V398="",'C6'!W398=""),AND('C6'!W172="X",'C6'!W398="X"),OR('C6'!W172="M",'C6'!W398="M")),"",SUM('C6'!V172,'C6'!V398))</f>
        <v/>
      </c>
      <c r="I716" s="188" t="str">
        <f>IF(AND(AND('C6'!W172="X",'C6'!W398="X"),SUM('C6'!V172,'C6'!V398)=0,ISNUMBER('C6'!V624)),"",IF(OR('C6'!W172="M",'C6'!W398="M"),"M",IF(AND('C6'!W172='C6'!W398,OR('C6'!W172="X",'C6'!W172="W",'C6'!W172="Z")),UPPER('C6'!W172),"")))</f>
        <v/>
      </c>
      <c r="J716" s="81" t="s">
        <v>482</v>
      </c>
      <c r="K716" s="188" t="str">
        <f>IF(AND(ISBLANK('C6'!V624),$L$716&lt;&gt;"Z"),"",'C6'!V624)</f>
        <v/>
      </c>
      <c r="L716" s="188" t="str">
        <f>IF(ISBLANK('C6'!W624),"",'C6'!W624)</f>
        <v/>
      </c>
      <c r="M716" s="78" t="str">
        <f t="shared" si="12"/>
        <v>OK</v>
      </c>
      <c r="N716" s="79"/>
    </row>
    <row r="717" spans="1:14" hidden="1">
      <c r="A717" s="80" t="s">
        <v>2592</v>
      </c>
      <c r="B717" s="186" t="s">
        <v>1993</v>
      </c>
      <c r="C717" s="187" t="s">
        <v>461</v>
      </c>
      <c r="D717" s="189" t="s">
        <v>1994</v>
      </c>
      <c r="E717" s="187" t="s">
        <v>482</v>
      </c>
      <c r="F717" s="187" t="s">
        <v>461</v>
      </c>
      <c r="G717" s="189" t="s">
        <v>1209</v>
      </c>
      <c r="H717" s="188" t="str">
        <f>IF(OR(AND('C6'!V173="",'C6'!W173=""),AND('C6'!V399="",'C6'!W399=""),AND('C6'!W173="X",'C6'!W399="X"),OR('C6'!W173="M",'C6'!W399="M")),"",SUM('C6'!V173,'C6'!V399))</f>
        <v/>
      </c>
      <c r="I717" s="188" t="str">
        <f>IF(AND(AND('C6'!W173="X",'C6'!W399="X"),SUM('C6'!V173,'C6'!V399)=0,ISNUMBER('C6'!V625)),"",IF(OR('C6'!W173="M",'C6'!W399="M"),"M",IF(AND('C6'!W173='C6'!W399,OR('C6'!W173="X",'C6'!W173="W",'C6'!W173="Z")),UPPER('C6'!W173),"")))</f>
        <v/>
      </c>
      <c r="J717" s="81" t="s">
        <v>482</v>
      </c>
      <c r="K717" s="188" t="str">
        <f>IF(AND(ISBLANK('C6'!V625),$L$717&lt;&gt;"Z"),"",'C6'!V625)</f>
        <v/>
      </c>
      <c r="L717" s="188" t="str">
        <f>IF(ISBLANK('C6'!W625),"",'C6'!W625)</f>
        <v/>
      </c>
      <c r="M717" s="78" t="str">
        <f t="shared" si="12"/>
        <v>OK</v>
      </c>
      <c r="N717" s="79"/>
    </row>
    <row r="718" spans="1:14" hidden="1">
      <c r="A718" s="80" t="s">
        <v>2592</v>
      </c>
      <c r="B718" s="186" t="s">
        <v>1995</v>
      </c>
      <c r="C718" s="187" t="s">
        <v>461</v>
      </c>
      <c r="D718" s="189" t="s">
        <v>1996</v>
      </c>
      <c r="E718" s="187" t="s">
        <v>482</v>
      </c>
      <c r="F718" s="187" t="s">
        <v>461</v>
      </c>
      <c r="G718" s="189" t="s">
        <v>1210</v>
      </c>
      <c r="H718" s="188" t="str">
        <f>IF(OR(AND('C6'!V174="",'C6'!W174=""),AND('C6'!V400="",'C6'!W400=""),AND('C6'!W174="X",'C6'!W400="X"),OR('C6'!W174="M",'C6'!W400="M")),"",SUM('C6'!V174,'C6'!V400))</f>
        <v/>
      </c>
      <c r="I718" s="188" t="str">
        <f>IF(AND(AND('C6'!W174="X",'C6'!W400="X"),SUM('C6'!V174,'C6'!V400)=0,ISNUMBER('C6'!V626)),"",IF(OR('C6'!W174="M",'C6'!W400="M"),"M",IF(AND('C6'!W174='C6'!W400,OR('C6'!W174="X",'C6'!W174="W",'C6'!W174="Z")),UPPER('C6'!W174),"")))</f>
        <v/>
      </c>
      <c r="J718" s="81" t="s">
        <v>482</v>
      </c>
      <c r="K718" s="188" t="str">
        <f>IF(AND(ISBLANK('C6'!V626),$L$718&lt;&gt;"Z"),"",'C6'!V626)</f>
        <v/>
      </c>
      <c r="L718" s="188" t="str">
        <f>IF(ISBLANK('C6'!W626),"",'C6'!W626)</f>
        <v/>
      </c>
      <c r="M718" s="78" t="str">
        <f t="shared" si="12"/>
        <v>OK</v>
      </c>
      <c r="N718" s="79"/>
    </row>
    <row r="719" spans="1:14" hidden="1">
      <c r="A719" s="80" t="s">
        <v>2592</v>
      </c>
      <c r="B719" s="186" t="s">
        <v>1997</v>
      </c>
      <c r="C719" s="187" t="s">
        <v>461</v>
      </c>
      <c r="D719" s="189" t="s">
        <v>1998</v>
      </c>
      <c r="E719" s="187" t="s">
        <v>482</v>
      </c>
      <c r="F719" s="187" t="s">
        <v>461</v>
      </c>
      <c r="G719" s="189" t="s">
        <v>1211</v>
      </c>
      <c r="H719" s="188" t="str">
        <f>IF(OR(AND('C6'!V175="",'C6'!W175=""),AND('C6'!V401="",'C6'!W401=""),AND('C6'!W175="X",'C6'!W401="X"),OR('C6'!W175="M",'C6'!W401="M")),"",SUM('C6'!V175,'C6'!V401))</f>
        <v/>
      </c>
      <c r="I719" s="188" t="str">
        <f>IF(AND(AND('C6'!W175="X",'C6'!W401="X"),SUM('C6'!V175,'C6'!V401)=0,ISNUMBER('C6'!V627)),"",IF(OR('C6'!W175="M",'C6'!W401="M"),"M",IF(AND('C6'!W175='C6'!W401,OR('C6'!W175="X",'C6'!W175="W",'C6'!W175="Z")),UPPER('C6'!W175),"")))</f>
        <v/>
      </c>
      <c r="J719" s="81" t="s">
        <v>482</v>
      </c>
      <c r="K719" s="188" t="str">
        <f>IF(AND(ISBLANK('C6'!V627),$L$719&lt;&gt;"Z"),"",'C6'!V627)</f>
        <v/>
      </c>
      <c r="L719" s="188" t="str">
        <f>IF(ISBLANK('C6'!W627),"",'C6'!W627)</f>
        <v/>
      </c>
      <c r="M719" s="78" t="str">
        <f t="shared" si="12"/>
        <v>OK</v>
      </c>
      <c r="N719" s="79"/>
    </row>
    <row r="720" spans="1:14" hidden="1">
      <c r="A720" s="80" t="s">
        <v>2592</v>
      </c>
      <c r="B720" s="186" t="s">
        <v>1999</v>
      </c>
      <c r="C720" s="187" t="s">
        <v>461</v>
      </c>
      <c r="D720" s="189" t="s">
        <v>2000</v>
      </c>
      <c r="E720" s="187" t="s">
        <v>482</v>
      </c>
      <c r="F720" s="187" t="s">
        <v>461</v>
      </c>
      <c r="G720" s="189" t="s">
        <v>1212</v>
      </c>
      <c r="H720" s="188" t="str">
        <f>IF(OR(AND('C6'!V176="",'C6'!W176=""),AND('C6'!V402="",'C6'!W402=""),AND('C6'!W176="X",'C6'!W402="X"),OR('C6'!W176="M",'C6'!W402="M")),"",SUM('C6'!V176,'C6'!V402))</f>
        <v/>
      </c>
      <c r="I720" s="188" t="str">
        <f>IF(AND(AND('C6'!W176="X",'C6'!W402="X"),SUM('C6'!V176,'C6'!V402)=0,ISNUMBER('C6'!V628)),"",IF(OR('C6'!W176="M",'C6'!W402="M"),"M",IF(AND('C6'!W176='C6'!W402,OR('C6'!W176="X",'C6'!W176="W",'C6'!W176="Z")),UPPER('C6'!W176),"")))</f>
        <v/>
      </c>
      <c r="J720" s="81" t="s">
        <v>482</v>
      </c>
      <c r="K720" s="188" t="str">
        <f>IF(AND(ISBLANK('C6'!V628),$L$720&lt;&gt;"Z"),"",'C6'!V628)</f>
        <v/>
      </c>
      <c r="L720" s="188" t="str">
        <f>IF(ISBLANK('C6'!W628),"",'C6'!W628)</f>
        <v/>
      </c>
      <c r="M720" s="78" t="str">
        <f t="shared" si="12"/>
        <v>OK</v>
      </c>
      <c r="N720" s="79"/>
    </row>
    <row r="721" spans="1:14" hidden="1">
      <c r="A721" s="80" t="s">
        <v>2592</v>
      </c>
      <c r="B721" s="186" t="s">
        <v>2001</v>
      </c>
      <c r="C721" s="187" t="s">
        <v>461</v>
      </c>
      <c r="D721" s="189" t="s">
        <v>2002</v>
      </c>
      <c r="E721" s="187" t="s">
        <v>482</v>
      </c>
      <c r="F721" s="187" t="s">
        <v>461</v>
      </c>
      <c r="G721" s="189" t="s">
        <v>1213</v>
      </c>
      <c r="H721" s="188" t="str">
        <f>IF(OR(AND('C6'!V177="",'C6'!W177=""),AND('C6'!V403="",'C6'!W403=""),AND('C6'!W177="X",'C6'!W403="X"),OR('C6'!W177="M",'C6'!W403="M")),"",SUM('C6'!V177,'C6'!V403))</f>
        <v/>
      </c>
      <c r="I721" s="188" t="str">
        <f>IF(AND(AND('C6'!W177="X",'C6'!W403="X"),SUM('C6'!V177,'C6'!V403)=0,ISNUMBER('C6'!V629)),"",IF(OR('C6'!W177="M",'C6'!W403="M"),"M",IF(AND('C6'!W177='C6'!W403,OR('C6'!W177="X",'C6'!W177="W",'C6'!W177="Z")),UPPER('C6'!W177),"")))</f>
        <v/>
      </c>
      <c r="J721" s="81" t="s">
        <v>482</v>
      </c>
      <c r="K721" s="188" t="str">
        <f>IF(AND(ISBLANK('C6'!V629),$L$721&lt;&gt;"Z"),"",'C6'!V629)</f>
        <v/>
      </c>
      <c r="L721" s="188" t="str">
        <f>IF(ISBLANK('C6'!W629),"",'C6'!W629)</f>
        <v/>
      </c>
      <c r="M721" s="78" t="str">
        <f t="shared" si="12"/>
        <v>OK</v>
      </c>
      <c r="N721" s="79"/>
    </row>
    <row r="722" spans="1:14" hidden="1">
      <c r="A722" s="80" t="s">
        <v>2592</v>
      </c>
      <c r="B722" s="186" t="s">
        <v>2003</v>
      </c>
      <c r="C722" s="187" t="s">
        <v>461</v>
      </c>
      <c r="D722" s="189" t="s">
        <v>2004</v>
      </c>
      <c r="E722" s="187" t="s">
        <v>482</v>
      </c>
      <c r="F722" s="187" t="s">
        <v>461</v>
      </c>
      <c r="G722" s="189" t="s">
        <v>1214</v>
      </c>
      <c r="H722" s="188" t="str">
        <f>IF(OR(AND('C6'!V178="",'C6'!W178=""),AND('C6'!V404="",'C6'!W404=""),AND('C6'!W178="X",'C6'!W404="X"),OR('C6'!W178="M",'C6'!W404="M")),"",SUM('C6'!V178,'C6'!V404))</f>
        <v/>
      </c>
      <c r="I722" s="188" t="str">
        <f>IF(AND(AND('C6'!W178="X",'C6'!W404="X"),SUM('C6'!V178,'C6'!V404)=0,ISNUMBER('C6'!V630)),"",IF(OR('C6'!W178="M",'C6'!W404="M"),"M",IF(AND('C6'!W178='C6'!W404,OR('C6'!W178="X",'C6'!W178="W",'C6'!W178="Z")),UPPER('C6'!W178),"")))</f>
        <v/>
      </c>
      <c r="J722" s="81" t="s">
        <v>482</v>
      </c>
      <c r="K722" s="188" t="str">
        <f>IF(AND(ISBLANK('C6'!V630),$L$722&lt;&gt;"Z"),"",'C6'!V630)</f>
        <v/>
      </c>
      <c r="L722" s="188" t="str">
        <f>IF(ISBLANK('C6'!W630),"",'C6'!W630)</f>
        <v/>
      </c>
      <c r="M722" s="78" t="str">
        <f t="shared" si="12"/>
        <v>OK</v>
      </c>
      <c r="N722" s="79"/>
    </row>
    <row r="723" spans="1:14" hidden="1">
      <c r="A723" s="80" t="s">
        <v>2592</v>
      </c>
      <c r="B723" s="186" t="s">
        <v>2005</v>
      </c>
      <c r="C723" s="187" t="s">
        <v>461</v>
      </c>
      <c r="D723" s="189" t="s">
        <v>2006</v>
      </c>
      <c r="E723" s="187" t="s">
        <v>482</v>
      </c>
      <c r="F723" s="187" t="s">
        <v>461</v>
      </c>
      <c r="G723" s="189" t="s">
        <v>1215</v>
      </c>
      <c r="H723" s="188" t="str">
        <f>IF(OR(AND('C6'!V179="",'C6'!W179=""),AND('C6'!V405="",'C6'!W405=""),AND('C6'!W179="X",'C6'!W405="X"),OR('C6'!W179="M",'C6'!W405="M")),"",SUM('C6'!V179,'C6'!V405))</f>
        <v/>
      </c>
      <c r="I723" s="188" t="str">
        <f>IF(AND(AND('C6'!W179="X",'C6'!W405="X"),SUM('C6'!V179,'C6'!V405)=0,ISNUMBER('C6'!V631)),"",IF(OR('C6'!W179="M",'C6'!W405="M"),"M",IF(AND('C6'!W179='C6'!W405,OR('C6'!W179="X",'C6'!W179="W",'C6'!W179="Z")),UPPER('C6'!W179),"")))</f>
        <v/>
      </c>
      <c r="J723" s="81" t="s">
        <v>482</v>
      </c>
      <c r="K723" s="188" t="str">
        <f>IF(AND(ISBLANK('C6'!V631),$L$723&lt;&gt;"Z"),"",'C6'!V631)</f>
        <v/>
      </c>
      <c r="L723" s="188" t="str">
        <f>IF(ISBLANK('C6'!W631),"",'C6'!W631)</f>
        <v/>
      </c>
      <c r="M723" s="78" t="str">
        <f t="shared" si="12"/>
        <v>OK</v>
      </c>
      <c r="N723" s="79"/>
    </row>
    <row r="724" spans="1:14" hidden="1">
      <c r="A724" s="80" t="s">
        <v>2592</v>
      </c>
      <c r="B724" s="186" t="s">
        <v>2007</v>
      </c>
      <c r="C724" s="187" t="s">
        <v>461</v>
      </c>
      <c r="D724" s="189" t="s">
        <v>2008</v>
      </c>
      <c r="E724" s="187" t="s">
        <v>482</v>
      </c>
      <c r="F724" s="187" t="s">
        <v>461</v>
      </c>
      <c r="G724" s="189" t="s">
        <v>1216</v>
      </c>
      <c r="H724" s="188" t="str">
        <f>IF(OR(AND('C6'!V180="",'C6'!W180=""),AND('C6'!V406="",'C6'!W406=""),AND('C6'!W180="X",'C6'!W406="X"),OR('C6'!W180="M",'C6'!W406="M")),"",SUM('C6'!V180,'C6'!V406))</f>
        <v/>
      </c>
      <c r="I724" s="188" t="str">
        <f>IF(AND(AND('C6'!W180="X",'C6'!W406="X"),SUM('C6'!V180,'C6'!V406)=0,ISNUMBER('C6'!V632)),"",IF(OR('C6'!W180="M",'C6'!W406="M"),"M",IF(AND('C6'!W180='C6'!W406,OR('C6'!W180="X",'C6'!W180="W",'C6'!W180="Z")),UPPER('C6'!W180),"")))</f>
        <v/>
      </c>
      <c r="J724" s="81" t="s">
        <v>482</v>
      </c>
      <c r="K724" s="188" t="str">
        <f>IF(AND(ISBLANK('C6'!V632),$L$724&lt;&gt;"Z"),"",'C6'!V632)</f>
        <v/>
      </c>
      <c r="L724" s="188" t="str">
        <f>IF(ISBLANK('C6'!W632),"",'C6'!W632)</f>
        <v/>
      </c>
      <c r="M724" s="78" t="str">
        <f t="shared" si="12"/>
        <v>OK</v>
      </c>
      <c r="N724" s="79"/>
    </row>
    <row r="725" spans="1:14" hidden="1">
      <c r="A725" s="80" t="s">
        <v>2592</v>
      </c>
      <c r="B725" s="186" t="s">
        <v>2009</v>
      </c>
      <c r="C725" s="187" t="s">
        <v>461</v>
      </c>
      <c r="D725" s="189" t="s">
        <v>2010</v>
      </c>
      <c r="E725" s="187" t="s">
        <v>482</v>
      </c>
      <c r="F725" s="187" t="s">
        <v>461</v>
      </c>
      <c r="G725" s="189" t="s">
        <v>1217</v>
      </c>
      <c r="H725" s="188" t="str">
        <f>IF(OR(AND('C6'!V181="",'C6'!W181=""),AND('C6'!V407="",'C6'!W407=""),AND('C6'!W181="X",'C6'!W407="X"),OR('C6'!W181="M",'C6'!W407="M")),"",SUM('C6'!V181,'C6'!V407))</f>
        <v/>
      </c>
      <c r="I725" s="188" t="str">
        <f>IF(AND(AND('C6'!W181="X",'C6'!W407="X"),SUM('C6'!V181,'C6'!V407)=0,ISNUMBER('C6'!V633)),"",IF(OR('C6'!W181="M",'C6'!W407="M"),"M",IF(AND('C6'!W181='C6'!W407,OR('C6'!W181="X",'C6'!W181="W",'C6'!W181="Z")),UPPER('C6'!W181),"")))</f>
        <v/>
      </c>
      <c r="J725" s="81" t="s">
        <v>482</v>
      </c>
      <c r="K725" s="188" t="str">
        <f>IF(AND(ISBLANK('C6'!V633),$L$725&lt;&gt;"Z"),"",'C6'!V633)</f>
        <v/>
      </c>
      <c r="L725" s="188" t="str">
        <f>IF(ISBLANK('C6'!W633),"",'C6'!W633)</f>
        <v/>
      </c>
      <c r="M725" s="78" t="str">
        <f t="shared" si="12"/>
        <v>OK</v>
      </c>
      <c r="N725" s="79"/>
    </row>
    <row r="726" spans="1:14" hidden="1">
      <c r="A726" s="80" t="s">
        <v>2592</v>
      </c>
      <c r="B726" s="186" t="s">
        <v>2011</v>
      </c>
      <c r="C726" s="187" t="s">
        <v>461</v>
      </c>
      <c r="D726" s="189" t="s">
        <v>2012</v>
      </c>
      <c r="E726" s="187" t="s">
        <v>482</v>
      </c>
      <c r="F726" s="187" t="s">
        <v>461</v>
      </c>
      <c r="G726" s="189" t="s">
        <v>1218</v>
      </c>
      <c r="H726" s="188" t="str">
        <f>IF(OR(AND('C6'!V182="",'C6'!W182=""),AND('C6'!V408="",'C6'!W408=""),AND('C6'!W182="X",'C6'!W408="X"),OR('C6'!W182="M",'C6'!W408="M")),"",SUM('C6'!V182,'C6'!V408))</f>
        <v/>
      </c>
      <c r="I726" s="188" t="str">
        <f>IF(AND(AND('C6'!W182="X",'C6'!W408="X"),SUM('C6'!V182,'C6'!V408)=0,ISNUMBER('C6'!V634)),"",IF(OR('C6'!W182="M",'C6'!W408="M"),"M",IF(AND('C6'!W182='C6'!W408,OR('C6'!W182="X",'C6'!W182="W",'C6'!W182="Z")),UPPER('C6'!W182),"")))</f>
        <v/>
      </c>
      <c r="J726" s="81" t="s">
        <v>482</v>
      </c>
      <c r="K726" s="188" t="str">
        <f>IF(AND(ISBLANK('C6'!V634),$L$726&lt;&gt;"Z"),"",'C6'!V634)</f>
        <v/>
      </c>
      <c r="L726" s="188" t="str">
        <f>IF(ISBLANK('C6'!W634),"",'C6'!W634)</f>
        <v/>
      </c>
      <c r="M726" s="78" t="str">
        <f t="shared" si="12"/>
        <v>OK</v>
      </c>
      <c r="N726" s="79"/>
    </row>
    <row r="727" spans="1:14" hidden="1">
      <c r="A727" s="80" t="s">
        <v>2592</v>
      </c>
      <c r="B727" s="186" t="s">
        <v>2013</v>
      </c>
      <c r="C727" s="187" t="s">
        <v>461</v>
      </c>
      <c r="D727" s="189" t="s">
        <v>2014</v>
      </c>
      <c r="E727" s="187" t="s">
        <v>482</v>
      </c>
      <c r="F727" s="187" t="s">
        <v>461</v>
      </c>
      <c r="G727" s="189" t="s">
        <v>1219</v>
      </c>
      <c r="H727" s="188" t="str">
        <f>IF(OR(AND('C6'!V183="",'C6'!W183=""),AND('C6'!V409="",'C6'!W409=""),AND('C6'!W183="X",'C6'!W409="X"),OR('C6'!W183="M",'C6'!W409="M")),"",SUM('C6'!V183,'C6'!V409))</f>
        <v/>
      </c>
      <c r="I727" s="188" t="str">
        <f>IF(AND(AND('C6'!W183="X",'C6'!W409="X"),SUM('C6'!V183,'C6'!V409)=0,ISNUMBER('C6'!V635)),"",IF(OR('C6'!W183="M",'C6'!W409="M"),"M",IF(AND('C6'!W183='C6'!W409,OR('C6'!W183="X",'C6'!W183="W",'C6'!W183="Z")),UPPER('C6'!W183),"")))</f>
        <v/>
      </c>
      <c r="J727" s="81" t="s">
        <v>482</v>
      </c>
      <c r="K727" s="188" t="str">
        <f>IF(AND(ISBLANK('C6'!V635),$L$727&lt;&gt;"Z"),"",'C6'!V635)</f>
        <v/>
      </c>
      <c r="L727" s="188" t="str">
        <f>IF(ISBLANK('C6'!W635),"",'C6'!W635)</f>
        <v/>
      </c>
      <c r="M727" s="78" t="str">
        <f t="shared" si="12"/>
        <v>OK</v>
      </c>
      <c r="N727" s="79"/>
    </row>
    <row r="728" spans="1:14" hidden="1">
      <c r="A728" s="80" t="s">
        <v>2592</v>
      </c>
      <c r="B728" s="186" t="s">
        <v>2015</v>
      </c>
      <c r="C728" s="187" t="s">
        <v>461</v>
      </c>
      <c r="D728" s="189" t="s">
        <v>2016</v>
      </c>
      <c r="E728" s="187" t="s">
        <v>482</v>
      </c>
      <c r="F728" s="187" t="s">
        <v>461</v>
      </c>
      <c r="G728" s="189" t="s">
        <v>1220</v>
      </c>
      <c r="H728" s="188" t="str">
        <f>IF(OR(AND('C6'!V184="",'C6'!W184=""),AND('C6'!V410="",'C6'!W410=""),AND('C6'!W184="X",'C6'!W410="X"),OR('C6'!W184="M",'C6'!W410="M")),"",SUM('C6'!V184,'C6'!V410))</f>
        <v/>
      </c>
      <c r="I728" s="188" t="str">
        <f>IF(AND(AND('C6'!W184="X",'C6'!W410="X"),SUM('C6'!V184,'C6'!V410)=0,ISNUMBER('C6'!V636)),"",IF(OR('C6'!W184="M",'C6'!W410="M"),"M",IF(AND('C6'!W184='C6'!W410,OR('C6'!W184="X",'C6'!W184="W",'C6'!W184="Z")),UPPER('C6'!W184),"")))</f>
        <v/>
      </c>
      <c r="J728" s="81" t="s">
        <v>482</v>
      </c>
      <c r="K728" s="188" t="str">
        <f>IF(AND(ISBLANK('C6'!V636),$L$728&lt;&gt;"Z"),"",'C6'!V636)</f>
        <v/>
      </c>
      <c r="L728" s="188" t="str">
        <f>IF(ISBLANK('C6'!W636),"",'C6'!W636)</f>
        <v/>
      </c>
      <c r="M728" s="78" t="str">
        <f t="shared" si="12"/>
        <v>OK</v>
      </c>
      <c r="N728" s="79"/>
    </row>
    <row r="729" spans="1:14" hidden="1">
      <c r="A729" s="80" t="s">
        <v>2592</v>
      </c>
      <c r="B729" s="186" t="s">
        <v>2017</v>
      </c>
      <c r="C729" s="187" t="s">
        <v>461</v>
      </c>
      <c r="D729" s="189" t="s">
        <v>2018</v>
      </c>
      <c r="E729" s="187" t="s">
        <v>482</v>
      </c>
      <c r="F729" s="187" t="s">
        <v>461</v>
      </c>
      <c r="G729" s="189" t="s">
        <v>1221</v>
      </c>
      <c r="H729" s="188" t="str">
        <f>IF(OR(AND('C6'!V185="",'C6'!W185=""),AND('C6'!V411="",'C6'!W411=""),AND('C6'!W185="X",'C6'!W411="X"),OR('C6'!W185="M",'C6'!W411="M")),"",SUM('C6'!V185,'C6'!V411))</f>
        <v/>
      </c>
      <c r="I729" s="188" t="str">
        <f>IF(AND(AND('C6'!W185="X",'C6'!W411="X"),SUM('C6'!V185,'C6'!V411)=0,ISNUMBER('C6'!V637)),"",IF(OR('C6'!W185="M",'C6'!W411="M"),"M",IF(AND('C6'!W185='C6'!W411,OR('C6'!W185="X",'C6'!W185="W",'C6'!W185="Z")),UPPER('C6'!W185),"")))</f>
        <v/>
      </c>
      <c r="J729" s="81" t="s">
        <v>482</v>
      </c>
      <c r="K729" s="188" t="str">
        <f>IF(AND(ISBLANK('C6'!V637),$L$729&lt;&gt;"Z"),"",'C6'!V637)</f>
        <v/>
      </c>
      <c r="L729" s="188" t="str">
        <f>IF(ISBLANK('C6'!W637),"",'C6'!W637)</f>
        <v/>
      </c>
      <c r="M729" s="78" t="str">
        <f t="shared" si="12"/>
        <v>OK</v>
      </c>
      <c r="N729" s="79"/>
    </row>
    <row r="730" spans="1:14" hidden="1">
      <c r="A730" s="80" t="s">
        <v>2592</v>
      </c>
      <c r="B730" s="186" t="s">
        <v>2019</v>
      </c>
      <c r="C730" s="187" t="s">
        <v>461</v>
      </c>
      <c r="D730" s="189" t="s">
        <v>2020</v>
      </c>
      <c r="E730" s="187" t="s">
        <v>482</v>
      </c>
      <c r="F730" s="187" t="s">
        <v>461</v>
      </c>
      <c r="G730" s="189" t="s">
        <v>1222</v>
      </c>
      <c r="H730" s="188" t="str">
        <f>IF(OR(AND('C6'!V186="",'C6'!W186=""),AND('C6'!V412="",'C6'!W412=""),AND('C6'!W186="X",'C6'!W412="X"),OR('C6'!W186="M",'C6'!W412="M")),"",SUM('C6'!V186,'C6'!V412))</f>
        <v/>
      </c>
      <c r="I730" s="188" t="str">
        <f>IF(AND(AND('C6'!W186="X",'C6'!W412="X"),SUM('C6'!V186,'C6'!V412)=0,ISNUMBER('C6'!V638)),"",IF(OR('C6'!W186="M",'C6'!W412="M"),"M",IF(AND('C6'!W186='C6'!W412,OR('C6'!W186="X",'C6'!W186="W",'C6'!W186="Z")),UPPER('C6'!W186),"")))</f>
        <v/>
      </c>
      <c r="J730" s="81" t="s">
        <v>482</v>
      </c>
      <c r="K730" s="188" t="str">
        <f>IF(AND(ISBLANK('C6'!V638),$L$730&lt;&gt;"Z"),"",'C6'!V638)</f>
        <v/>
      </c>
      <c r="L730" s="188" t="str">
        <f>IF(ISBLANK('C6'!W638),"",'C6'!W638)</f>
        <v/>
      </c>
      <c r="M730" s="78" t="str">
        <f t="shared" si="12"/>
        <v>OK</v>
      </c>
      <c r="N730" s="79"/>
    </row>
    <row r="731" spans="1:14" hidden="1">
      <c r="A731" s="80" t="s">
        <v>2592</v>
      </c>
      <c r="B731" s="186" t="s">
        <v>2021</v>
      </c>
      <c r="C731" s="187" t="s">
        <v>461</v>
      </c>
      <c r="D731" s="189" t="s">
        <v>2022</v>
      </c>
      <c r="E731" s="187" t="s">
        <v>482</v>
      </c>
      <c r="F731" s="187" t="s">
        <v>461</v>
      </c>
      <c r="G731" s="189" t="s">
        <v>1223</v>
      </c>
      <c r="H731" s="188" t="str">
        <f>IF(OR(AND('C6'!V187="",'C6'!W187=""),AND('C6'!V413="",'C6'!W413=""),AND('C6'!W187="X",'C6'!W413="X"),OR('C6'!W187="M",'C6'!W413="M")),"",SUM('C6'!V187,'C6'!V413))</f>
        <v/>
      </c>
      <c r="I731" s="188" t="str">
        <f>IF(AND(AND('C6'!W187="X",'C6'!W413="X"),SUM('C6'!V187,'C6'!V413)=0,ISNUMBER('C6'!V639)),"",IF(OR('C6'!W187="M",'C6'!W413="M"),"M",IF(AND('C6'!W187='C6'!W413,OR('C6'!W187="X",'C6'!W187="W",'C6'!W187="Z")),UPPER('C6'!W187),"")))</f>
        <v/>
      </c>
      <c r="J731" s="81" t="s">
        <v>482</v>
      </c>
      <c r="K731" s="188" t="str">
        <f>IF(AND(ISBLANK('C6'!V639),$L$731&lt;&gt;"Z"),"",'C6'!V639)</f>
        <v/>
      </c>
      <c r="L731" s="188" t="str">
        <f>IF(ISBLANK('C6'!W639),"",'C6'!W639)</f>
        <v/>
      </c>
      <c r="M731" s="78" t="str">
        <f t="shared" si="12"/>
        <v>OK</v>
      </c>
      <c r="N731" s="79"/>
    </row>
    <row r="732" spans="1:14" hidden="1">
      <c r="A732" s="80" t="s">
        <v>2592</v>
      </c>
      <c r="B732" s="186" t="s">
        <v>2023</v>
      </c>
      <c r="C732" s="187" t="s">
        <v>461</v>
      </c>
      <c r="D732" s="189" t="s">
        <v>2024</v>
      </c>
      <c r="E732" s="187" t="s">
        <v>482</v>
      </c>
      <c r="F732" s="187" t="s">
        <v>461</v>
      </c>
      <c r="G732" s="189" t="s">
        <v>1224</v>
      </c>
      <c r="H732" s="188" t="str">
        <f>IF(OR(AND('C6'!V188="",'C6'!W188=""),AND('C6'!V414="",'C6'!W414=""),AND('C6'!W188="X",'C6'!W414="X"),OR('C6'!W188="M",'C6'!W414="M")),"",SUM('C6'!V188,'C6'!V414))</f>
        <v/>
      </c>
      <c r="I732" s="188" t="str">
        <f>IF(AND(AND('C6'!W188="X",'C6'!W414="X"),SUM('C6'!V188,'C6'!V414)=0,ISNUMBER('C6'!V640)),"",IF(OR('C6'!W188="M",'C6'!W414="M"),"M",IF(AND('C6'!W188='C6'!W414,OR('C6'!W188="X",'C6'!W188="W",'C6'!W188="Z")),UPPER('C6'!W188),"")))</f>
        <v/>
      </c>
      <c r="J732" s="81" t="s">
        <v>482</v>
      </c>
      <c r="K732" s="188" t="str">
        <f>IF(AND(ISBLANK('C6'!V640),$L$732&lt;&gt;"Z"),"",'C6'!V640)</f>
        <v/>
      </c>
      <c r="L732" s="188" t="str">
        <f>IF(ISBLANK('C6'!W640),"",'C6'!W640)</f>
        <v/>
      </c>
      <c r="M732" s="78" t="str">
        <f t="shared" si="12"/>
        <v>OK</v>
      </c>
      <c r="N732" s="79"/>
    </row>
    <row r="733" spans="1:14" hidden="1">
      <c r="A733" s="80" t="s">
        <v>2592</v>
      </c>
      <c r="B733" s="186" t="s">
        <v>2025</v>
      </c>
      <c r="C733" s="187" t="s">
        <v>461</v>
      </c>
      <c r="D733" s="189" t="s">
        <v>2026</v>
      </c>
      <c r="E733" s="187" t="s">
        <v>482</v>
      </c>
      <c r="F733" s="187" t="s">
        <v>461</v>
      </c>
      <c r="G733" s="189" t="s">
        <v>1225</v>
      </c>
      <c r="H733" s="188" t="str">
        <f>IF(OR(AND('C6'!V189="",'C6'!W189=""),AND('C6'!V415="",'C6'!W415=""),AND('C6'!W189="X",'C6'!W415="X"),OR('C6'!W189="M",'C6'!W415="M")),"",SUM('C6'!V189,'C6'!V415))</f>
        <v/>
      </c>
      <c r="I733" s="188" t="str">
        <f>IF(AND(AND('C6'!W189="X",'C6'!W415="X"),SUM('C6'!V189,'C6'!V415)=0,ISNUMBER('C6'!V641)),"",IF(OR('C6'!W189="M",'C6'!W415="M"),"M",IF(AND('C6'!W189='C6'!W415,OR('C6'!W189="X",'C6'!W189="W",'C6'!W189="Z")),UPPER('C6'!W189),"")))</f>
        <v/>
      </c>
      <c r="J733" s="81" t="s">
        <v>482</v>
      </c>
      <c r="K733" s="188" t="str">
        <f>IF(AND(ISBLANK('C6'!V641),$L$733&lt;&gt;"Z"),"",'C6'!V641)</f>
        <v/>
      </c>
      <c r="L733" s="188" t="str">
        <f>IF(ISBLANK('C6'!W641),"",'C6'!W641)</f>
        <v/>
      </c>
      <c r="M733" s="78" t="str">
        <f t="shared" si="12"/>
        <v>OK</v>
      </c>
      <c r="N733" s="79"/>
    </row>
    <row r="734" spans="1:14" hidden="1">
      <c r="A734" s="80" t="s">
        <v>2592</v>
      </c>
      <c r="B734" s="186" t="s">
        <v>2027</v>
      </c>
      <c r="C734" s="187" t="s">
        <v>461</v>
      </c>
      <c r="D734" s="189" t="s">
        <v>2028</v>
      </c>
      <c r="E734" s="187" t="s">
        <v>482</v>
      </c>
      <c r="F734" s="187" t="s">
        <v>461</v>
      </c>
      <c r="G734" s="189" t="s">
        <v>1226</v>
      </c>
      <c r="H734" s="188" t="str">
        <f>IF(OR(AND('C6'!V190="",'C6'!W190=""),AND('C6'!V416="",'C6'!W416=""),AND('C6'!W190="X",'C6'!W416="X"),OR('C6'!W190="M",'C6'!W416="M")),"",SUM('C6'!V190,'C6'!V416))</f>
        <v/>
      </c>
      <c r="I734" s="188" t="str">
        <f>IF(AND(AND('C6'!W190="X",'C6'!W416="X"),SUM('C6'!V190,'C6'!V416)=0,ISNUMBER('C6'!V642)),"",IF(OR('C6'!W190="M",'C6'!W416="M"),"M",IF(AND('C6'!W190='C6'!W416,OR('C6'!W190="X",'C6'!W190="W",'C6'!W190="Z")),UPPER('C6'!W190),"")))</f>
        <v/>
      </c>
      <c r="J734" s="81" t="s">
        <v>482</v>
      </c>
      <c r="K734" s="188" t="str">
        <f>IF(AND(ISBLANK('C6'!V642),$L$734&lt;&gt;"Z"),"",'C6'!V642)</f>
        <v/>
      </c>
      <c r="L734" s="188" t="str">
        <f>IF(ISBLANK('C6'!W642),"",'C6'!W642)</f>
        <v/>
      </c>
      <c r="M734" s="78" t="str">
        <f t="shared" si="12"/>
        <v>OK</v>
      </c>
      <c r="N734" s="79"/>
    </row>
    <row r="735" spans="1:14" hidden="1">
      <c r="A735" s="80" t="s">
        <v>2592</v>
      </c>
      <c r="B735" s="186" t="s">
        <v>2029</v>
      </c>
      <c r="C735" s="187" t="s">
        <v>461</v>
      </c>
      <c r="D735" s="189" t="s">
        <v>2030</v>
      </c>
      <c r="E735" s="187" t="s">
        <v>482</v>
      </c>
      <c r="F735" s="187" t="s">
        <v>461</v>
      </c>
      <c r="G735" s="189" t="s">
        <v>1227</v>
      </c>
      <c r="H735" s="188" t="str">
        <f>IF(OR(AND('C6'!V191="",'C6'!W191=""),AND('C6'!V417="",'C6'!W417=""),AND('C6'!W191="X",'C6'!W417="X"),OR('C6'!W191="M",'C6'!W417="M")),"",SUM('C6'!V191,'C6'!V417))</f>
        <v/>
      </c>
      <c r="I735" s="188" t="str">
        <f>IF(AND(AND('C6'!W191="X",'C6'!W417="X"),SUM('C6'!V191,'C6'!V417)=0,ISNUMBER('C6'!V643)),"",IF(OR('C6'!W191="M",'C6'!W417="M"),"M",IF(AND('C6'!W191='C6'!W417,OR('C6'!W191="X",'C6'!W191="W",'C6'!W191="Z")),UPPER('C6'!W191),"")))</f>
        <v/>
      </c>
      <c r="J735" s="81" t="s">
        <v>482</v>
      </c>
      <c r="K735" s="188" t="str">
        <f>IF(AND(ISBLANK('C6'!V643),$L$735&lt;&gt;"Z"),"",'C6'!V643)</f>
        <v/>
      </c>
      <c r="L735" s="188" t="str">
        <f>IF(ISBLANK('C6'!W643),"",'C6'!W643)</f>
        <v/>
      </c>
      <c r="M735" s="78" t="str">
        <f t="shared" si="12"/>
        <v>OK</v>
      </c>
      <c r="N735" s="79"/>
    </row>
    <row r="736" spans="1:14" hidden="1">
      <c r="A736" s="80" t="s">
        <v>2592</v>
      </c>
      <c r="B736" s="186" t="s">
        <v>2031</v>
      </c>
      <c r="C736" s="187" t="s">
        <v>461</v>
      </c>
      <c r="D736" s="189" t="s">
        <v>2032</v>
      </c>
      <c r="E736" s="187" t="s">
        <v>482</v>
      </c>
      <c r="F736" s="187" t="s">
        <v>461</v>
      </c>
      <c r="G736" s="189" t="s">
        <v>1228</v>
      </c>
      <c r="H736" s="188" t="str">
        <f>IF(OR(AND('C6'!V192="",'C6'!W192=""),AND('C6'!V418="",'C6'!W418=""),AND('C6'!W192="X",'C6'!W418="X"),OR('C6'!W192="M",'C6'!W418="M")),"",SUM('C6'!V192,'C6'!V418))</f>
        <v/>
      </c>
      <c r="I736" s="188" t="str">
        <f>IF(AND(AND('C6'!W192="X",'C6'!W418="X"),SUM('C6'!V192,'C6'!V418)=0,ISNUMBER('C6'!V644)),"",IF(OR('C6'!W192="M",'C6'!W418="M"),"M",IF(AND('C6'!W192='C6'!W418,OR('C6'!W192="X",'C6'!W192="W",'C6'!W192="Z")),UPPER('C6'!W192),"")))</f>
        <v/>
      </c>
      <c r="J736" s="81" t="s">
        <v>482</v>
      </c>
      <c r="K736" s="188" t="str">
        <f>IF(AND(ISBLANK('C6'!V644),$L$736&lt;&gt;"Z"),"",'C6'!V644)</f>
        <v/>
      </c>
      <c r="L736" s="188" t="str">
        <f>IF(ISBLANK('C6'!W644),"",'C6'!W644)</f>
        <v/>
      </c>
      <c r="M736" s="78" t="str">
        <f t="shared" si="12"/>
        <v>OK</v>
      </c>
      <c r="N736" s="79"/>
    </row>
    <row r="737" spans="1:14" hidden="1">
      <c r="A737" s="80" t="s">
        <v>2592</v>
      </c>
      <c r="B737" s="186" t="s">
        <v>2033</v>
      </c>
      <c r="C737" s="187" t="s">
        <v>461</v>
      </c>
      <c r="D737" s="189" t="s">
        <v>2034</v>
      </c>
      <c r="E737" s="187" t="s">
        <v>482</v>
      </c>
      <c r="F737" s="187" t="s">
        <v>461</v>
      </c>
      <c r="G737" s="189" t="s">
        <v>1229</v>
      </c>
      <c r="H737" s="188" t="str">
        <f>IF(OR(AND('C6'!V193="",'C6'!W193=""),AND('C6'!V419="",'C6'!W419=""),AND('C6'!W193="X",'C6'!W419="X"),OR('C6'!W193="M",'C6'!W419="M")),"",SUM('C6'!V193,'C6'!V419))</f>
        <v/>
      </c>
      <c r="I737" s="188" t="str">
        <f>IF(AND(AND('C6'!W193="X",'C6'!W419="X"),SUM('C6'!V193,'C6'!V419)=0,ISNUMBER('C6'!V645)),"",IF(OR('C6'!W193="M",'C6'!W419="M"),"M",IF(AND('C6'!W193='C6'!W419,OR('C6'!W193="X",'C6'!W193="W",'C6'!W193="Z")),UPPER('C6'!W193),"")))</f>
        <v/>
      </c>
      <c r="J737" s="81" t="s">
        <v>482</v>
      </c>
      <c r="K737" s="188" t="str">
        <f>IF(AND(ISBLANK('C6'!V645),$L$737&lt;&gt;"Z"),"",'C6'!V645)</f>
        <v/>
      </c>
      <c r="L737" s="188" t="str">
        <f>IF(ISBLANK('C6'!W645),"",'C6'!W645)</f>
        <v/>
      </c>
      <c r="M737" s="78" t="str">
        <f t="shared" si="12"/>
        <v>OK</v>
      </c>
      <c r="N737" s="79"/>
    </row>
    <row r="738" spans="1:14" hidden="1">
      <c r="A738" s="80" t="s">
        <v>2592</v>
      </c>
      <c r="B738" s="186" t="s">
        <v>2035</v>
      </c>
      <c r="C738" s="187" t="s">
        <v>461</v>
      </c>
      <c r="D738" s="189" t="s">
        <v>2036</v>
      </c>
      <c r="E738" s="187" t="s">
        <v>482</v>
      </c>
      <c r="F738" s="187" t="s">
        <v>461</v>
      </c>
      <c r="G738" s="189" t="s">
        <v>1230</v>
      </c>
      <c r="H738" s="188" t="str">
        <f>IF(OR(AND('C6'!V194="",'C6'!W194=""),AND('C6'!V420="",'C6'!W420=""),AND('C6'!W194="X",'C6'!W420="X"),OR('C6'!W194="M",'C6'!W420="M")),"",SUM('C6'!V194,'C6'!V420))</f>
        <v/>
      </c>
      <c r="I738" s="188" t="str">
        <f>IF(AND(AND('C6'!W194="X",'C6'!W420="X"),SUM('C6'!V194,'C6'!V420)=0,ISNUMBER('C6'!V646)),"",IF(OR('C6'!W194="M",'C6'!W420="M"),"M",IF(AND('C6'!W194='C6'!W420,OR('C6'!W194="X",'C6'!W194="W",'C6'!W194="Z")),UPPER('C6'!W194),"")))</f>
        <v/>
      </c>
      <c r="J738" s="81" t="s">
        <v>482</v>
      </c>
      <c r="K738" s="188" t="str">
        <f>IF(AND(ISBLANK('C6'!V646),$L$738&lt;&gt;"Z"),"",'C6'!V646)</f>
        <v/>
      </c>
      <c r="L738" s="188" t="str">
        <f>IF(ISBLANK('C6'!W646),"",'C6'!W646)</f>
        <v/>
      </c>
      <c r="M738" s="78" t="str">
        <f t="shared" si="12"/>
        <v>OK</v>
      </c>
      <c r="N738" s="79"/>
    </row>
    <row r="739" spans="1:14" hidden="1">
      <c r="A739" s="80" t="s">
        <v>2592</v>
      </c>
      <c r="B739" s="186" t="s">
        <v>2037</v>
      </c>
      <c r="C739" s="187" t="s">
        <v>461</v>
      </c>
      <c r="D739" s="189" t="s">
        <v>2038</v>
      </c>
      <c r="E739" s="187" t="s">
        <v>482</v>
      </c>
      <c r="F739" s="187" t="s">
        <v>461</v>
      </c>
      <c r="G739" s="189" t="s">
        <v>1231</v>
      </c>
      <c r="H739" s="188" t="str">
        <f>IF(OR(AND('C6'!V195="",'C6'!W195=""),AND('C6'!V421="",'C6'!W421=""),AND('C6'!W195="X",'C6'!W421="X"),OR('C6'!W195="M",'C6'!W421="M")),"",SUM('C6'!V195,'C6'!V421))</f>
        <v/>
      </c>
      <c r="I739" s="188" t="str">
        <f>IF(AND(AND('C6'!W195="X",'C6'!W421="X"),SUM('C6'!V195,'C6'!V421)=0,ISNUMBER('C6'!V647)),"",IF(OR('C6'!W195="M",'C6'!W421="M"),"M",IF(AND('C6'!W195='C6'!W421,OR('C6'!W195="X",'C6'!W195="W",'C6'!W195="Z")),UPPER('C6'!W195),"")))</f>
        <v/>
      </c>
      <c r="J739" s="81" t="s">
        <v>482</v>
      </c>
      <c r="K739" s="188" t="str">
        <f>IF(AND(ISBLANK('C6'!V647),$L$739&lt;&gt;"Z"),"",'C6'!V647)</f>
        <v/>
      </c>
      <c r="L739" s="188" t="str">
        <f>IF(ISBLANK('C6'!W647),"",'C6'!W647)</f>
        <v/>
      </c>
      <c r="M739" s="78" t="str">
        <f t="shared" si="12"/>
        <v>OK</v>
      </c>
      <c r="N739" s="79"/>
    </row>
    <row r="740" spans="1:14" hidden="1">
      <c r="A740" s="80" t="s">
        <v>2592</v>
      </c>
      <c r="B740" s="186" t="s">
        <v>2039</v>
      </c>
      <c r="C740" s="187" t="s">
        <v>461</v>
      </c>
      <c r="D740" s="189" t="s">
        <v>2040</v>
      </c>
      <c r="E740" s="187" t="s">
        <v>482</v>
      </c>
      <c r="F740" s="187" t="s">
        <v>461</v>
      </c>
      <c r="G740" s="189" t="s">
        <v>1232</v>
      </c>
      <c r="H740" s="188" t="str">
        <f>IF(OR(AND('C6'!V196="",'C6'!W196=""),AND('C6'!V422="",'C6'!W422=""),AND('C6'!W196="X",'C6'!W422="X"),OR('C6'!W196="M",'C6'!W422="M")),"",SUM('C6'!V196,'C6'!V422))</f>
        <v/>
      </c>
      <c r="I740" s="188" t="str">
        <f>IF(AND(AND('C6'!W196="X",'C6'!W422="X"),SUM('C6'!V196,'C6'!V422)=0,ISNUMBER('C6'!V648)),"",IF(OR('C6'!W196="M",'C6'!W422="M"),"M",IF(AND('C6'!W196='C6'!W422,OR('C6'!W196="X",'C6'!W196="W",'C6'!W196="Z")),UPPER('C6'!W196),"")))</f>
        <v/>
      </c>
      <c r="J740" s="81" t="s">
        <v>482</v>
      </c>
      <c r="K740" s="188" t="str">
        <f>IF(AND(ISBLANK('C6'!V648),$L$740&lt;&gt;"Z"),"",'C6'!V648)</f>
        <v/>
      </c>
      <c r="L740" s="188" t="str">
        <f>IF(ISBLANK('C6'!W648),"",'C6'!W648)</f>
        <v/>
      </c>
      <c r="M740" s="78" t="str">
        <f t="shared" si="12"/>
        <v>OK</v>
      </c>
      <c r="N740" s="79"/>
    </row>
    <row r="741" spans="1:14" hidden="1">
      <c r="A741" s="80" t="s">
        <v>2592</v>
      </c>
      <c r="B741" s="186" t="s">
        <v>2041</v>
      </c>
      <c r="C741" s="187" t="s">
        <v>461</v>
      </c>
      <c r="D741" s="189" t="s">
        <v>2042</v>
      </c>
      <c r="E741" s="187" t="s">
        <v>482</v>
      </c>
      <c r="F741" s="187" t="s">
        <v>461</v>
      </c>
      <c r="G741" s="189" t="s">
        <v>1233</v>
      </c>
      <c r="H741" s="188" t="str">
        <f>IF(OR(AND('C6'!V197="",'C6'!W197=""),AND('C6'!V423="",'C6'!W423=""),AND('C6'!W197="X",'C6'!W423="X"),OR('C6'!W197="M",'C6'!W423="M")),"",SUM('C6'!V197,'C6'!V423))</f>
        <v/>
      </c>
      <c r="I741" s="188" t="str">
        <f>IF(AND(AND('C6'!W197="X",'C6'!W423="X"),SUM('C6'!V197,'C6'!V423)=0,ISNUMBER('C6'!V649)),"",IF(OR('C6'!W197="M",'C6'!W423="M"),"M",IF(AND('C6'!W197='C6'!W423,OR('C6'!W197="X",'C6'!W197="W",'C6'!W197="Z")),UPPER('C6'!W197),"")))</f>
        <v/>
      </c>
      <c r="J741" s="81" t="s">
        <v>482</v>
      </c>
      <c r="K741" s="188" t="str">
        <f>IF(AND(ISBLANK('C6'!V649),$L$741&lt;&gt;"Z"),"",'C6'!V649)</f>
        <v/>
      </c>
      <c r="L741" s="188" t="str">
        <f>IF(ISBLANK('C6'!W649),"",'C6'!W649)</f>
        <v/>
      </c>
      <c r="M741" s="78" t="str">
        <f t="shared" si="12"/>
        <v>OK</v>
      </c>
      <c r="N741" s="79"/>
    </row>
    <row r="742" spans="1:14" hidden="1">
      <c r="A742" s="80" t="s">
        <v>2592</v>
      </c>
      <c r="B742" s="186" t="s">
        <v>2043</v>
      </c>
      <c r="C742" s="187" t="s">
        <v>461</v>
      </c>
      <c r="D742" s="189" t="s">
        <v>2044</v>
      </c>
      <c r="E742" s="187" t="s">
        <v>482</v>
      </c>
      <c r="F742" s="187" t="s">
        <v>461</v>
      </c>
      <c r="G742" s="189" t="s">
        <v>1234</v>
      </c>
      <c r="H742" s="188" t="str">
        <f>IF(OR(AND('C6'!V198="",'C6'!W198=""),AND('C6'!V424="",'C6'!W424=""),AND('C6'!W198="X",'C6'!W424="X"),OR('C6'!W198="M",'C6'!W424="M")),"",SUM('C6'!V198,'C6'!V424))</f>
        <v/>
      </c>
      <c r="I742" s="188" t="str">
        <f>IF(AND(AND('C6'!W198="X",'C6'!W424="X"),SUM('C6'!V198,'C6'!V424)=0,ISNUMBER('C6'!V650)),"",IF(OR('C6'!W198="M",'C6'!W424="M"),"M",IF(AND('C6'!W198='C6'!W424,OR('C6'!W198="X",'C6'!W198="W",'C6'!W198="Z")),UPPER('C6'!W198),"")))</f>
        <v/>
      </c>
      <c r="J742" s="81" t="s">
        <v>482</v>
      </c>
      <c r="K742" s="188" t="str">
        <f>IF(AND(ISBLANK('C6'!V650),$L$742&lt;&gt;"Z"),"",'C6'!V650)</f>
        <v/>
      </c>
      <c r="L742" s="188" t="str">
        <f>IF(ISBLANK('C6'!W650),"",'C6'!W650)</f>
        <v/>
      </c>
      <c r="M742" s="78" t="str">
        <f t="shared" si="12"/>
        <v>OK</v>
      </c>
      <c r="N742" s="79"/>
    </row>
    <row r="743" spans="1:14" hidden="1">
      <c r="A743" s="80" t="s">
        <v>2592</v>
      </c>
      <c r="B743" s="186" t="s">
        <v>2045</v>
      </c>
      <c r="C743" s="187" t="s">
        <v>461</v>
      </c>
      <c r="D743" s="189" t="s">
        <v>2046</v>
      </c>
      <c r="E743" s="187" t="s">
        <v>482</v>
      </c>
      <c r="F743" s="187" t="s">
        <v>461</v>
      </c>
      <c r="G743" s="189" t="s">
        <v>1235</v>
      </c>
      <c r="H743" s="188" t="str">
        <f>IF(OR(AND('C6'!V199="",'C6'!W199=""),AND('C6'!V425="",'C6'!W425=""),AND('C6'!W199="X",'C6'!W425="X"),OR('C6'!W199="M",'C6'!W425="M")),"",SUM('C6'!V199,'C6'!V425))</f>
        <v/>
      </c>
      <c r="I743" s="188" t="str">
        <f>IF(AND(AND('C6'!W199="X",'C6'!W425="X"),SUM('C6'!V199,'C6'!V425)=0,ISNUMBER('C6'!V651)),"",IF(OR('C6'!W199="M",'C6'!W425="M"),"M",IF(AND('C6'!W199='C6'!W425,OR('C6'!W199="X",'C6'!W199="W",'C6'!W199="Z")),UPPER('C6'!W199),"")))</f>
        <v/>
      </c>
      <c r="J743" s="81" t="s">
        <v>482</v>
      </c>
      <c r="K743" s="188" t="str">
        <f>IF(AND(ISBLANK('C6'!V651),$L$743&lt;&gt;"Z"),"",'C6'!V651)</f>
        <v/>
      </c>
      <c r="L743" s="188" t="str">
        <f>IF(ISBLANK('C6'!W651),"",'C6'!W651)</f>
        <v/>
      </c>
      <c r="M743" s="78" t="str">
        <f t="shared" si="12"/>
        <v>OK</v>
      </c>
      <c r="N743" s="79"/>
    </row>
    <row r="744" spans="1:14" hidden="1">
      <c r="A744" s="80" t="s">
        <v>2592</v>
      </c>
      <c r="B744" s="186" t="s">
        <v>2047</v>
      </c>
      <c r="C744" s="187" t="s">
        <v>461</v>
      </c>
      <c r="D744" s="189" t="s">
        <v>2048</v>
      </c>
      <c r="E744" s="187" t="s">
        <v>482</v>
      </c>
      <c r="F744" s="187" t="s">
        <v>461</v>
      </c>
      <c r="G744" s="189" t="s">
        <v>1236</v>
      </c>
      <c r="H744" s="188" t="str">
        <f>IF(OR(AND('C6'!V200="",'C6'!W200=""),AND('C6'!V426="",'C6'!W426=""),AND('C6'!W200="X",'C6'!W426="X"),OR('C6'!W200="M",'C6'!W426="M")),"",SUM('C6'!V200,'C6'!V426))</f>
        <v/>
      </c>
      <c r="I744" s="188" t="str">
        <f>IF(AND(AND('C6'!W200="X",'C6'!W426="X"),SUM('C6'!V200,'C6'!V426)=0,ISNUMBER('C6'!V652)),"",IF(OR('C6'!W200="M",'C6'!W426="M"),"M",IF(AND('C6'!W200='C6'!W426,OR('C6'!W200="X",'C6'!W200="W",'C6'!W200="Z")),UPPER('C6'!W200),"")))</f>
        <v/>
      </c>
      <c r="J744" s="81" t="s">
        <v>482</v>
      </c>
      <c r="K744" s="188" t="str">
        <f>IF(AND(ISBLANK('C6'!V652),$L$744&lt;&gt;"Z"),"",'C6'!V652)</f>
        <v/>
      </c>
      <c r="L744" s="188" t="str">
        <f>IF(ISBLANK('C6'!W652),"",'C6'!W652)</f>
        <v/>
      </c>
      <c r="M744" s="78" t="str">
        <f t="shared" si="12"/>
        <v>OK</v>
      </c>
      <c r="N744" s="79"/>
    </row>
    <row r="745" spans="1:14" hidden="1">
      <c r="A745" s="80" t="s">
        <v>2592</v>
      </c>
      <c r="B745" s="186" t="s">
        <v>2049</v>
      </c>
      <c r="C745" s="187" t="s">
        <v>461</v>
      </c>
      <c r="D745" s="189" t="s">
        <v>2050</v>
      </c>
      <c r="E745" s="187" t="s">
        <v>482</v>
      </c>
      <c r="F745" s="187" t="s">
        <v>461</v>
      </c>
      <c r="G745" s="189" t="s">
        <v>1237</v>
      </c>
      <c r="H745" s="188" t="str">
        <f>IF(OR(AND('C6'!V201="",'C6'!W201=""),AND('C6'!V427="",'C6'!W427=""),AND('C6'!W201="X",'C6'!W427="X"),OR('C6'!W201="M",'C6'!W427="M")),"",SUM('C6'!V201,'C6'!V427))</f>
        <v/>
      </c>
      <c r="I745" s="188" t="str">
        <f>IF(AND(AND('C6'!W201="X",'C6'!W427="X"),SUM('C6'!V201,'C6'!V427)=0,ISNUMBER('C6'!V653)),"",IF(OR('C6'!W201="M",'C6'!W427="M"),"M",IF(AND('C6'!W201='C6'!W427,OR('C6'!W201="X",'C6'!W201="W",'C6'!W201="Z")),UPPER('C6'!W201),"")))</f>
        <v/>
      </c>
      <c r="J745" s="81" t="s">
        <v>482</v>
      </c>
      <c r="K745" s="188" t="str">
        <f>IF(AND(ISBLANK('C6'!V653),$L$745&lt;&gt;"Z"),"",'C6'!V653)</f>
        <v/>
      </c>
      <c r="L745" s="188" t="str">
        <f>IF(ISBLANK('C6'!W653),"",'C6'!W653)</f>
        <v/>
      </c>
      <c r="M745" s="78" t="str">
        <f t="shared" si="12"/>
        <v>OK</v>
      </c>
      <c r="N745" s="79"/>
    </row>
    <row r="746" spans="1:14" hidden="1">
      <c r="A746" s="80" t="s">
        <v>2592</v>
      </c>
      <c r="B746" s="186" t="s">
        <v>2051</v>
      </c>
      <c r="C746" s="187" t="s">
        <v>461</v>
      </c>
      <c r="D746" s="189" t="s">
        <v>2052</v>
      </c>
      <c r="E746" s="187" t="s">
        <v>482</v>
      </c>
      <c r="F746" s="187" t="s">
        <v>461</v>
      </c>
      <c r="G746" s="189" t="s">
        <v>1238</v>
      </c>
      <c r="H746" s="188" t="str">
        <f>IF(OR(AND('C6'!V202="",'C6'!W202=""),AND('C6'!V428="",'C6'!W428=""),AND('C6'!W202="X",'C6'!W428="X"),OR('C6'!W202="M",'C6'!W428="M")),"",SUM('C6'!V202,'C6'!V428))</f>
        <v/>
      </c>
      <c r="I746" s="188" t="str">
        <f>IF(AND(AND('C6'!W202="X",'C6'!W428="X"),SUM('C6'!V202,'C6'!V428)=0,ISNUMBER('C6'!V654)),"",IF(OR('C6'!W202="M",'C6'!W428="M"),"M",IF(AND('C6'!W202='C6'!W428,OR('C6'!W202="X",'C6'!W202="W",'C6'!W202="Z")),UPPER('C6'!W202),"")))</f>
        <v/>
      </c>
      <c r="J746" s="81" t="s">
        <v>482</v>
      </c>
      <c r="K746" s="188" t="str">
        <f>IF(AND(ISBLANK('C6'!V654),$L$746&lt;&gt;"Z"),"",'C6'!V654)</f>
        <v/>
      </c>
      <c r="L746" s="188" t="str">
        <f>IF(ISBLANK('C6'!W654),"",'C6'!W654)</f>
        <v/>
      </c>
      <c r="M746" s="78" t="str">
        <f t="shared" si="12"/>
        <v>OK</v>
      </c>
      <c r="N746" s="79"/>
    </row>
    <row r="747" spans="1:14" hidden="1">
      <c r="A747" s="80" t="s">
        <v>2592</v>
      </c>
      <c r="B747" s="186" t="s">
        <v>2053</v>
      </c>
      <c r="C747" s="187" t="s">
        <v>461</v>
      </c>
      <c r="D747" s="189" t="s">
        <v>2054</v>
      </c>
      <c r="E747" s="187" t="s">
        <v>482</v>
      </c>
      <c r="F747" s="187" t="s">
        <v>461</v>
      </c>
      <c r="G747" s="189" t="s">
        <v>1239</v>
      </c>
      <c r="H747" s="188" t="str">
        <f>IF(OR(AND('C6'!V203="",'C6'!W203=""),AND('C6'!V429="",'C6'!W429=""),AND('C6'!W203="X",'C6'!W429="X"),OR('C6'!W203="M",'C6'!W429="M")),"",SUM('C6'!V203,'C6'!V429))</f>
        <v/>
      </c>
      <c r="I747" s="188" t="str">
        <f>IF(AND(AND('C6'!W203="X",'C6'!W429="X"),SUM('C6'!V203,'C6'!V429)=0,ISNUMBER('C6'!V655)),"",IF(OR('C6'!W203="M",'C6'!W429="M"),"M",IF(AND('C6'!W203='C6'!W429,OR('C6'!W203="X",'C6'!W203="W",'C6'!W203="Z")),UPPER('C6'!W203),"")))</f>
        <v/>
      </c>
      <c r="J747" s="81" t="s">
        <v>482</v>
      </c>
      <c r="K747" s="188" t="str">
        <f>IF(AND(ISBLANK('C6'!V655),$L$747&lt;&gt;"Z"),"",'C6'!V655)</f>
        <v/>
      </c>
      <c r="L747" s="188" t="str">
        <f>IF(ISBLANK('C6'!W655),"",'C6'!W655)</f>
        <v/>
      </c>
      <c r="M747" s="78" t="str">
        <f t="shared" si="12"/>
        <v>OK</v>
      </c>
      <c r="N747" s="79"/>
    </row>
    <row r="748" spans="1:14" hidden="1">
      <c r="A748" s="80" t="s">
        <v>2592</v>
      </c>
      <c r="B748" s="186" t="s">
        <v>2055</v>
      </c>
      <c r="C748" s="187" t="s">
        <v>461</v>
      </c>
      <c r="D748" s="189" t="s">
        <v>2056</v>
      </c>
      <c r="E748" s="187" t="s">
        <v>482</v>
      </c>
      <c r="F748" s="187" t="s">
        <v>461</v>
      </c>
      <c r="G748" s="189" t="s">
        <v>1240</v>
      </c>
      <c r="H748" s="188" t="str">
        <f>IF(OR(AND('C6'!V204="",'C6'!W204=""),AND('C6'!V430="",'C6'!W430=""),AND('C6'!W204="X",'C6'!W430="X"),OR('C6'!W204="M",'C6'!W430="M")),"",SUM('C6'!V204,'C6'!V430))</f>
        <v/>
      </c>
      <c r="I748" s="188" t="str">
        <f>IF(AND(AND('C6'!W204="X",'C6'!W430="X"),SUM('C6'!V204,'C6'!V430)=0,ISNUMBER('C6'!V656)),"",IF(OR('C6'!W204="M",'C6'!W430="M"),"M",IF(AND('C6'!W204='C6'!W430,OR('C6'!W204="X",'C6'!W204="W",'C6'!W204="Z")),UPPER('C6'!W204),"")))</f>
        <v/>
      </c>
      <c r="J748" s="81" t="s">
        <v>482</v>
      </c>
      <c r="K748" s="188" t="str">
        <f>IF(AND(ISBLANK('C6'!V656),$L$748&lt;&gt;"Z"),"",'C6'!V656)</f>
        <v/>
      </c>
      <c r="L748" s="188" t="str">
        <f>IF(ISBLANK('C6'!W656),"",'C6'!W656)</f>
        <v/>
      </c>
      <c r="M748" s="78" t="str">
        <f t="shared" si="12"/>
        <v>OK</v>
      </c>
      <c r="N748" s="79"/>
    </row>
    <row r="749" spans="1:14" hidden="1">
      <c r="A749" s="80" t="s">
        <v>2592</v>
      </c>
      <c r="B749" s="186" t="s">
        <v>2057</v>
      </c>
      <c r="C749" s="187" t="s">
        <v>461</v>
      </c>
      <c r="D749" s="189" t="s">
        <v>2058</v>
      </c>
      <c r="E749" s="187" t="s">
        <v>482</v>
      </c>
      <c r="F749" s="187" t="s">
        <v>461</v>
      </c>
      <c r="G749" s="189" t="s">
        <v>1241</v>
      </c>
      <c r="H749" s="188" t="str">
        <f>IF(OR(AND('C6'!V205="",'C6'!W205=""),AND('C6'!V431="",'C6'!W431=""),AND('C6'!W205="X",'C6'!W431="X"),OR('C6'!W205="M",'C6'!W431="M")),"",SUM('C6'!V205,'C6'!V431))</f>
        <v/>
      </c>
      <c r="I749" s="188" t="str">
        <f>IF(AND(AND('C6'!W205="X",'C6'!W431="X"),SUM('C6'!V205,'C6'!V431)=0,ISNUMBER('C6'!V657)),"",IF(OR('C6'!W205="M",'C6'!W431="M"),"M",IF(AND('C6'!W205='C6'!W431,OR('C6'!W205="X",'C6'!W205="W",'C6'!W205="Z")),UPPER('C6'!W205),"")))</f>
        <v/>
      </c>
      <c r="J749" s="81" t="s">
        <v>482</v>
      </c>
      <c r="K749" s="188" t="str">
        <f>IF(AND(ISBLANK('C6'!V657),$L$749&lt;&gt;"Z"),"",'C6'!V657)</f>
        <v/>
      </c>
      <c r="L749" s="188" t="str">
        <f>IF(ISBLANK('C6'!W657),"",'C6'!W657)</f>
        <v/>
      </c>
      <c r="M749" s="78" t="str">
        <f t="shared" si="12"/>
        <v>OK</v>
      </c>
      <c r="N749" s="79"/>
    </row>
    <row r="750" spans="1:14" hidden="1">
      <c r="A750" s="80" t="s">
        <v>2592</v>
      </c>
      <c r="B750" s="186" t="s">
        <v>2059</v>
      </c>
      <c r="C750" s="187" t="s">
        <v>461</v>
      </c>
      <c r="D750" s="189" t="s">
        <v>2060</v>
      </c>
      <c r="E750" s="187" t="s">
        <v>482</v>
      </c>
      <c r="F750" s="187" t="s">
        <v>461</v>
      </c>
      <c r="G750" s="189" t="s">
        <v>1242</v>
      </c>
      <c r="H750" s="188" t="str">
        <f>IF(OR(AND('C6'!V206="",'C6'!W206=""),AND('C6'!V432="",'C6'!W432=""),AND('C6'!W206="X",'C6'!W432="X"),OR('C6'!W206="M",'C6'!W432="M")),"",SUM('C6'!V206,'C6'!V432))</f>
        <v/>
      </c>
      <c r="I750" s="188" t="str">
        <f>IF(AND(AND('C6'!W206="X",'C6'!W432="X"),SUM('C6'!V206,'C6'!V432)=0,ISNUMBER('C6'!V658)),"",IF(OR('C6'!W206="M",'C6'!W432="M"),"M",IF(AND('C6'!W206='C6'!W432,OR('C6'!W206="X",'C6'!W206="W",'C6'!W206="Z")),UPPER('C6'!W206),"")))</f>
        <v/>
      </c>
      <c r="J750" s="81" t="s">
        <v>482</v>
      </c>
      <c r="K750" s="188" t="str">
        <f>IF(AND(ISBLANK('C6'!V658),$L$750&lt;&gt;"Z"),"",'C6'!V658)</f>
        <v/>
      </c>
      <c r="L750" s="188" t="str">
        <f>IF(ISBLANK('C6'!W658),"",'C6'!W658)</f>
        <v/>
      </c>
      <c r="M750" s="78" t="str">
        <f t="shared" si="12"/>
        <v>OK</v>
      </c>
      <c r="N750" s="79"/>
    </row>
    <row r="751" spans="1:14" hidden="1">
      <c r="A751" s="80" t="s">
        <v>2592</v>
      </c>
      <c r="B751" s="186" t="s">
        <v>2061</v>
      </c>
      <c r="C751" s="187" t="s">
        <v>461</v>
      </c>
      <c r="D751" s="189" t="s">
        <v>2062</v>
      </c>
      <c r="E751" s="187" t="s">
        <v>482</v>
      </c>
      <c r="F751" s="187" t="s">
        <v>461</v>
      </c>
      <c r="G751" s="189" t="s">
        <v>1243</v>
      </c>
      <c r="H751" s="188" t="str">
        <f>IF(OR(AND('C6'!V207="",'C6'!W207=""),AND('C6'!V433="",'C6'!W433=""),AND('C6'!W207="X",'C6'!W433="X"),OR('C6'!W207="M",'C6'!W433="M")),"",SUM('C6'!V207,'C6'!V433))</f>
        <v/>
      </c>
      <c r="I751" s="188" t="str">
        <f>IF(AND(AND('C6'!W207="X",'C6'!W433="X"),SUM('C6'!V207,'C6'!V433)=0,ISNUMBER('C6'!V659)),"",IF(OR('C6'!W207="M",'C6'!W433="M"),"M",IF(AND('C6'!W207='C6'!W433,OR('C6'!W207="X",'C6'!W207="W",'C6'!W207="Z")),UPPER('C6'!W207),"")))</f>
        <v/>
      </c>
      <c r="J751" s="81" t="s">
        <v>482</v>
      </c>
      <c r="K751" s="188" t="str">
        <f>IF(AND(ISBLANK('C6'!V659),$L$751&lt;&gt;"Z"),"",'C6'!V659)</f>
        <v/>
      </c>
      <c r="L751" s="188" t="str">
        <f>IF(ISBLANK('C6'!W659),"",'C6'!W659)</f>
        <v/>
      </c>
      <c r="M751" s="78" t="str">
        <f t="shared" si="12"/>
        <v>OK</v>
      </c>
      <c r="N751" s="79"/>
    </row>
    <row r="752" spans="1:14" hidden="1">
      <c r="A752" s="80" t="s">
        <v>2592</v>
      </c>
      <c r="B752" s="186" t="s">
        <v>2063</v>
      </c>
      <c r="C752" s="187" t="s">
        <v>461</v>
      </c>
      <c r="D752" s="189" t="s">
        <v>2064</v>
      </c>
      <c r="E752" s="187" t="s">
        <v>482</v>
      </c>
      <c r="F752" s="187" t="s">
        <v>461</v>
      </c>
      <c r="G752" s="189" t="s">
        <v>1244</v>
      </c>
      <c r="H752" s="188" t="str">
        <f>IF(OR(AND('C6'!V208="",'C6'!W208=""),AND('C6'!V434="",'C6'!W434=""),AND('C6'!W208="X",'C6'!W434="X"),OR('C6'!W208="M",'C6'!W434="M")),"",SUM('C6'!V208,'C6'!V434))</f>
        <v/>
      </c>
      <c r="I752" s="188" t="str">
        <f>IF(AND(AND('C6'!W208="X",'C6'!W434="X"),SUM('C6'!V208,'C6'!V434)=0,ISNUMBER('C6'!V660)),"",IF(OR('C6'!W208="M",'C6'!W434="M"),"M",IF(AND('C6'!W208='C6'!W434,OR('C6'!W208="X",'C6'!W208="W",'C6'!W208="Z")),UPPER('C6'!W208),"")))</f>
        <v/>
      </c>
      <c r="J752" s="81" t="s">
        <v>482</v>
      </c>
      <c r="K752" s="188" t="str">
        <f>IF(AND(ISBLANK('C6'!V660),$L$752&lt;&gt;"Z"),"",'C6'!V660)</f>
        <v/>
      </c>
      <c r="L752" s="188" t="str">
        <f>IF(ISBLANK('C6'!W660),"",'C6'!W660)</f>
        <v/>
      </c>
      <c r="M752" s="78" t="str">
        <f t="shared" si="12"/>
        <v>OK</v>
      </c>
      <c r="N752" s="79"/>
    </row>
    <row r="753" spans="1:14" hidden="1">
      <c r="A753" s="80" t="s">
        <v>2592</v>
      </c>
      <c r="B753" s="186" t="s">
        <v>2065</v>
      </c>
      <c r="C753" s="187" t="s">
        <v>461</v>
      </c>
      <c r="D753" s="189" t="s">
        <v>2066</v>
      </c>
      <c r="E753" s="187" t="s">
        <v>482</v>
      </c>
      <c r="F753" s="187" t="s">
        <v>461</v>
      </c>
      <c r="G753" s="189" t="s">
        <v>1245</v>
      </c>
      <c r="H753" s="188" t="str">
        <f>IF(OR(AND('C6'!V209="",'C6'!W209=""),AND('C6'!V435="",'C6'!W435=""),AND('C6'!W209="X",'C6'!W435="X"),OR('C6'!W209="M",'C6'!W435="M")),"",SUM('C6'!V209,'C6'!V435))</f>
        <v/>
      </c>
      <c r="I753" s="188" t="str">
        <f>IF(AND(AND('C6'!W209="X",'C6'!W435="X"),SUM('C6'!V209,'C6'!V435)=0,ISNUMBER('C6'!V661)),"",IF(OR('C6'!W209="M",'C6'!W435="M"),"M",IF(AND('C6'!W209='C6'!W435,OR('C6'!W209="X",'C6'!W209="W",'C6'!W209="Z")),UPPER('C6'!W209),"")))</f>
        <v/>
      </c>
      <c r="J753" s="81" t="s">
        <v>482</v>
      </c>
      <c r="K753" s="188" t="str">
        <f>IF(AND(ISBLANK('C6'!V661),$L$753&lt;&gt;"Z"),"",'C6'!V661)</f>
        <v/>
      </c>
      <c r="L753" s="188" t="str">
        <f>IF(ISBLANK('C6'!W661),"",'C6'!W661)</f>
        <v/>
      </c>
      <c r="M753" s="78" t="str">
        <f t="shared" ref="M753:M816" si="13">IF(AND(ISNUMBER(H753),ISNUMBER(K753)),IF(OR(ROUND(H753,0)&lt;&gt;ROUND(K753,0),I753&lt;&gt;L753),"Check","OK"),IF(OR(AND(H753&lt;&gt;K753,I753&lt;&gt;"Z",L753&lt;&gt;"Z"),I753&lt;&gt;L753),"Check","OK"))</f>
        <v>OK</v>
      </c>
      <c r="N753" s="79"/>
    </row>
    <row r="754" spans="1:14" hidden="1">
      <c r="A754" s="80" t="s">
        <v>2592</v>
      </c>
      <c r="B754" s="186" t="s">
        <v>2067</v>
      </c>
      <c r="C754" s="187" t="s">
        <v>461</v>
      </c>
      <c r="D754" s="189" t="s">
        <v>2068</v>
      </c>
      <c r="E754" s="187" t="s">
        <v>482</v>
      </c>
      <c r="F754" s="187" t="s">
        <v>461</v>
      </c>
      <c r="G754" s="189" t="s">
        <v>1246</v>
      </c>
      <c r="H754" s="188" t="str">
        <f>IF(OR(AND('C6'!V210="",'C6'!W210=""),AND('C6'!V436="",'C6'!W436=""),AND('C6'!W210="X",'C6'!W436="X"),OR('C6'!W210="M",'C6'!W436="M")),"",SUM('C6'!V210,'C6'!V436))</f>
        <v/>
      </c>
      <c r="I754" s="188" t="str">
        <f>IF(AND(AND('C6'!W210="X",'C6'!W436="X"),SUM('C6'!V210,'C6'!V436)=0,ISNUMBER('C6'!V662)),"",IF(OR('C6'!W210="M",'C6'!W436="M"),"M",IF(AND('C6'!W210='C6'!W436,OR('C6'!W210="X",'C6'!W210="W",'C6'!W210="Z")),UPPER('C6'!W210),"")))</f>
        <v/>
      </c>
      <c r="J754" s="81" t="s">
        <v>482</v>
      </c>
      <c r="K754" s="188" t="str">
        <f>IF(AND(ISBLANK('C6'!V662),$L$754&lt;&gt;"Z"),"",'C6'!V662)</f>
        <v/>
      </c>
      <c r="L754" s="188" t="str">
        <f>IF(ISBLANK('C6'!W662),"",'C6'!W662)</f>
        <v/>
      </c>
      <c r="M754" s="78" t="str">
        <f t="shared" si="13"/>
        <v>OK</v>
      </c>
      <c r="N754" s="79"/>
    </row>
    <row r="755" spans="1:14" hidden="1">
      <c r="A755" s="80" t="s">
        <v>2592</v>
      </c>
      <c r="B755" s="186" t="s">
        <v>2069</v>
      </c>
      <c r="C755" s="187" t="s">
        <v>461</v>
      </c>
      <c r="D755" s="189" t="s">
        <v>2070</v>
      </c>
      <c r="E755" s="187" t="s">
        <v>482</v>
      </c>
      <c r="F755" s="187" t="s">
        <v>461</v>
      </c>
      <c r="G755" s="189" t="s">
        <v>1247</v>
      </c>
      <c r="H755" s="188" t="str">
        <f>IF(OR(AND('C6'!V211="",'C6'!W211=""),AND('C6'!V437="",'C6'!W437=""),AND('C6'!W211="X",'C6'!W437="X"),OR('C6'!W211="M",'C6'!W437="M")),"",SUM('C6'!V211,'C6'!V437))</f>
        <v/>
      </c>
      <c r="I755" s="188" t="str">
        <f>IF(AND(AND('C6'!W211="X",'C6'!W437="X"),SUM('C6'!V211,'C6'!V437)=0,ISNUMBER('C6'!V663)),"",IF(OR('C6'!W211="M",'C6'!W437="M"),"M",IF(AND('C6'!W211='C6'!W437,OR('C6'!W211="X",'C6'!W211="W",'C6'!W211="Z")),UPPER('C6'!W211),"")))</f>
        <v/>
      </c>
      <c r="J755" s="81" t="s">
        <v>482</v>
      </c>
      <c r="K755" s="188" t="str">
        <f>IF(AND(ISBLANK('C6'!V663),$L$755&lt;&gt;"Z"),"",'C6'!V663)</f>
        <v/>
      </c>
      <c r="L755" s="188" t="str">
        <f>IF(ISBLANK('C6'!W663),"",'C6'!W663)</f>
        <v/>
      </c>
      <c r="M755" s="78" t="str">
        <f t="shared" si="13"/>
        <v>OK</v>
      </c>
      <c r="N755" s="79"/>
    </row>
    <row r="756" spans="1:14" hidden="1">
      <c r="A756" s="80" t="s">
        <v>2592</v>
      </c>
      <c r="B756" s="186" t="s">
        <v>2071</v>
      </c>
      <c r="C756" s="187" t="s">
        <v>461</v>
      </c>
      <c r="D756" s="189" t="s">
        <v>2072</v>
      </c>
      <c r="E756" s="187" t="s">
        <v>482</v>
      </c>
      <c r="F756" s="187" t="s">
        <v>461</v>
      </c>
      <c r="G756" s="189" t="s">
        <v>1248</v>
      </c>
      <c r="H756" s="188" t="str">
        <f>IF(OR(AND('C6'!V212="",'C6'!W212=""),AND('C6'!V438="",'C6'!W438=""),AND('C6'!W212="X",'C6'!W438="X"),OR('C6'!W212="M",'C6'!W438="M")),"",SUM('C6'!V212,'C6'!V438))</f>
        <v/>
      </c>
      <c r="I756" s="188" t="str">
        <f>IF(AND(AND('C6'!W212="X",'C6'!W438="X"),SUM('C6'!V212,'C6'!V438)=0,ISNUMBER('C6'!V664)),"",IF(OR('C6'!W212="M",'C6'!W438="M"),"M",IF(AND('C6'!W212='C6'!W438,OR('C6'!W212="X",'C6'!W212="W",'C6'!W212="Z")),UPPER('C6'!W212),"")))</f>
        <v/>
      </c>
      <c r="J756" s="81" t="s">
        <v>482</v>
      </c>
      <c r="K756" s="188" t="str">
        <f>IF(AND(ISBLANK('C6'!V664),$L$756&lt;&gt;"Z"),"",'C6'!V664)</f>
        <v/>
      </c>
      <c r="L756" s="188" t="str">
        <f>IF(ISBLANK('C6'!W664),"",'C6'!W664)</f>
        <v/>
      </c>
      <c r="M756" s="78" t="str">
        <f t="shared" si="13"/>
        <v>OK</v>
      </c>
      <c r="N756" s="79"/>
    </row>
    <row r="757" spans="1:14" hidden="1">
      <c r="A757" s="80" t="s">
        <v>2592</v>
      </c>
      <c r="B757" s="186" t="s">
        <v>2073</v>
      </c>
      <c r="C757" s="187" t="s">
        <v>461</v>
      </c>
      <c r="D757" s="189" t="s">
        <v>2074</v>
      </c>
      <c r="E757" s="187" t="s">
        <v>482</v>
      </c>
      <c r="F757" s="187" t="s">
        <v>461</v>
      </c>
      <c r="G757" s="189" t="s">
        <v>1249</v>
      </c>
      <c r="H757" s="188" t="str">
        <f>IF(OR(AND('C6'!V213="",'C6'!W213=""),AND('C6'!V439="",'C6'!W439=""),AND('C6'!W213="X",'C6'!W439="X"),OR('C6'!W213="M",'C6'!W439="M")),"",SUM('C6'!V213,'C6'!V439))</f>
        <v/>
      </c>
      <c r="I757" s="188" t="str">
        <f>IF(AND(AND('C6'!W213="X",'C6'!W439="X"),SUM('C6'!V213,'C6'!V439)=0,ISNUMBER('C6'!V665)),"",IF(OR('C6'!W213="M",'C6'!W439="M"),"M",IF(AND('C6'!W213='C6'!W439,OR('C6'!W213="X",'C6'!W213="W",'C6'!W213="Z")),UPPER('C6'!W213),"")))</f>
        <v/>
      </c>
      <c r="J757" s="81" t="s">
        <v>482</v>
      </c>
      <c r="K757" s="188" t="str">
        <f>IF(AND(ISBLANK('C6'!V665),$L$757&lt;&gt;"Z"),"",'C6'!V665)</f>
        <v/>
      </c>
      <c r="L757" s="188" t="str">
        <f>IF(ISBLANK('C6'!W665),"",'C6'!W665)</f>
        <v/>
      </c>
      <c r="M757" s="78" t="str">
        <f t="shared" si="13"/>
        <v>OK</v>
      </c>
      <c r="N757" s="79"/>
    </row>
    <row r="758" spans="1:14" hidden="1">
      <c r="A758" s="80" t="s">
        <v>2592</v>
      </c>
      <c r="B758" s="186" t="s">
        <v>2075</v>
      </c>
      <c r="C758" s="187" t="s">
        <v>461</v>
      </c>
      <c r="D758" s="189" t="s">
        <v>2076</v>
      </c>
      <c r="E758" s="187" t="s">
        <v>482</v>
      </c>
      <c r="F758" s="187" t="s">
        <v>461</v>
      </c>
      <c r="G758" s="189" t="s">
        <v>1250</v>
      </c>
      <c r="H758" s="188" t="str">
        <f>IF(OR(AND('C6'!V214="",'C6'!W214=""),AND('C6'!V440="",'C6'!W440=""),AND('C6'!W214="X",'C6'!W440="X"),OR('C6'!W214="M",'C6'!W440="M")),"",SUM('C6'!V214,'C6'!V440))</f>
        <v/>
      </c>
      <c r="I758" s="188" t="str">
        <f>IF(AND(AND('C6'!W214="X",'C6'!W440="X"),SUM('C6'!V214,'C6'!V440)=0,ISNUMBER('C6'!V666)),"",IF(OR('C6'!W214="M",'C6'!W440="M"),"M",IF(AND('C6'!W214='C6'!W440,OR('C6'!W214="X",'C6'!W214="W",'C6'!W214="Z")),UPPER('C6'!W214),"")))</f>
        <v/>
      </c>
      <c r="J758" s="81" t="s">
        <v>482</v>
      </c>
      <c r="K758" s="188" t="str">
        <f>IF(AND(ISBLANK('C6'!V666),$L$758&lt;&gt;"Z"),"",'C6'!V666)</f>
        <v/>
      </c>
      <c r="L758" s="188" t="str">
        <f>IF(ISBLANK('C6'!W666),"",'C6'!W666)</f>
        <v/>
      </c>
      <c r="M758" s="78" t="str">
        <f t="shared" si="13"/>
        <v>OK</v>
      </c>
      <c r="N758" s="79"/>
    </row>
    <row r="759" spans="1:14" hidden="1">
      <c r="A759" s="80" t="s">
        <v>2592</v>
      </c>
      <c r="B759" s="186" t="s">
        <v>2077</v>
      </c>
      <c r="C759" s="187" t="s">
        <v>461</v>
      </c>
      <c r="D759" s="189" t="s">
        <v>2078</v>
      </c>
      <c r="E759" s="187" t="s">
        <v>482</v>
      </c>
      <c r="F759" s="187" t="s">
        <v>461</v>
      </c>
      <c r="G759" s="189" t="s">
        <v>1251</v>
      </c>
      <c r="H759" s="188" t="str">
        <f>IF(OR(AND('C6'!V215="",'C6'!W215=""),AND('C6'!V441="",'C6'!W441=""),AND('C6'!W215="X",'C6'!W441="X"),OR('C6'!W215="M",'C6'!W441="M")),"",SUM('C6'!V215,'C6'!V441))</f>
        <v/>
      </c>
      <c r="I759" s="188" t="str">
        <f>IF(AND(AND('C6'!W215="X",'C6'!W441="X"),SUM('C6'!V215,'C6'!V441)=0,ISNUMBER('C6'!V667)),"",IF(OR('C6'!W215="M",'C6'!W441="M"),"M",IF(AND('C6'!W215='C6'!W441,OR('C6'!W215="X",'C6'!W215="W",'C6'!W215="Z")),UPPER('C6'!W215),"")))</f>
        <v/>
      </c>
      <c r="J759" s="81" t="s">
        <v>482</v>
      </c>
      <c r="K759" s="188" t="str">
        <f>IF(AND(ISBLANK('C6'!V667),$L$759&lt;&gt;"Z"),"",'C6'!V667)</f>
        <v/>
      </c>
      <c r="L759" s="188" t="str">
        <f>IF(ISBLANK('C6'!W667),"",'C6'!W667)</f>
        <v/>
      </c>
      <c r="M759" s="78" t="str">
        <f t="shared" si="13"/>
        <v>OK</v>
      </c>
      <c r="N759" s="79"/>
    </row>
    <row r="760" spans="1:14" hidden="1">
      <c r="A760" s="80" t="s">
        <v>2592</v>
      </c>
      <c r="B760" s="186" t="s">
        <v>2079</v>
      </c>
      <c r="C760" s="187" t="s">
        <v>461</v>
      </c>
      <c r="D760" s="189" t="s">
        <v>2080</v>
      </c>
      <c r="E760" s="187" t="s">
        <v>482</v>
      </c>
      <c r="F760" s="187" t="s">
        <v>461</v>
      </c>
      <c r="G760" s="189" t="s">
        <v>1252</v>
      </c>
      <c r="H760" s="188" t="str">
        <f>IF(OR(AND('C6'!V216="",'C6'!W216=""),AND('C6'!V442="",'C6'!W442=""),AND('C6'!W216="X",'C6'!W442="X"),OR('C6'!W216="M",'C6'!W442="M")),"",SUM('C6'!V216,'C6'!V442))</f>
        <v/>
      </c>
      <c r="I760" s="188" t="str">
        <f>IF(AND(AND('C6'!W216="X",'C6'!W442="X"),SUM('C6'!V216,'C6'!V442)=0,ISNUMBER('C6'!V668)),"",IF(OR('C6'!W216="M",'C6'!W442="M"),"M",IF(AND('C6'!W216='C6'!W442,OR('C6'!W216="X",'C6'!W216="W",'C6'!W216="Z")),UPPER('C6'!W216),"")))</f>
        <v/>
      </c>
      <c r="J760" s="81" t="s">
        <v>482</v>
      </c>
      <c r="K760" s="188" t="str">
        <f>IF(AND(ISBLANK('C6'!V668),$L$760&lt;&gt;"Z"),"",'C6'!V668)</f>
        <v/>
      </c>
      <c r="L760" s="188" t="str">
        <f>IF(ISBLANK('C6'!W668),"",'C6'!W668)</f>
        <v/>
      </c>
      <c r="M760" s="78" t="str">
        <f t="shared" si="13"/>
        <v>OK</v>
      </c>
      <c r="N760" s="79"/>
    </row>
    <row r="761" spans="1:14" hidden="1">
      <c r="A761" s="80" t="s">
        <v>2592</v>
      </c>
      <c r="B761" s="186" t="s">
        <v>2081</v>
      </c>
      <c r="C761" s="187" t="s">
        <v>461</v>
      </c>
      <c r="D761" s="189" t="s">
        <v>2082</v>
      </c>
      <c r="E761" s="187" t="s">
        <v>482</v>
      </c>
      <c r="F761" s="187" t="s">
        <v>461</v>
      </c>
      <c r="G761" s="189" t="s">
        <v>1253</v>
      </c>
      <c r="H761" s="188" t="str">
        <f>IF(OR(AND('C6'!V217="",'C6'!W217=""),AND('C6'!V443="",'C6'!W443=""),AND('C6'!W217="X",'C6'!W443="X"),OR('C6'!W217="M",'C6'!W443="M")),"",SUM('C6'!V217,'C6'!V443))</f>
        <v/>
      </c>
      <c r="I761" s="188" t="str">
        <f>IF(AND(AND('C6'!W217="X",'C6'!W443="X"),SUM('C6'!V217,'C6'!V443)=0,ISNUMBER('C6'!V669)),"",IF(OR('C6'!W217="M",'C6'!W443="M"),"M",IF(AND('C6'!W217='C6'!W443,OR('C6'!W217="X",'C6'!W217="W",'C6'!W217="Z")),UPPER('C6'!W217),"")))</f>
        <v/>
      </c>
      <c r="J761" s="81" t="s">
        <v>482</v>
      </c>
      <c r="K761" s="188" t="str">
        <f>IF(AND(ISBLANK('C6'!V669),$L$761&lt;&gt;"Z"),"",'C6'!V669)</f>
        <v/>
      </c>
      <c r="L761" s="188" t="str">
        <f>IF(ISBLANK('C6'!W669),"",'C6'!W669)</f>
        <v/>
      </c>
      <c r="M761" s="78" t="str">
        <f t="shared" si="13"/>
        <v>OK</v>
      </c>
      <c r="N761" s="79"/>
    </row>
    <row r="762" spans="1:14" hidden="1">
      <c r="A762" s="80" t="s">
        <v>2592</v>
      </c>
      <c r="B762" s="186" t="s">
        <v>2083</v>
      </c>
      <c r="C762" s="187" t="s">
        <v>461</v>
      </c>
      <c r="D762" s="189" t="s">
        <v>2084</v>
      </c>
      <c r="E762" s="187" t="s">
        <v>482</v>
      </c>
      <c r="F762" s="187" t="s">
        <v>461</v>
      </c>
      <c r="G762" s="189" t="s">
        <v>1254</v>
      </c>
      <c r="H762" s="188" t="str">
        <f>IF(OR(AND('C6'!V218="",'C6'!W218=""),AND('C6'!V444="",'C6'!W444=""),AND('C6'!W218="X",'C6'!W444="X"),OR('C6'!W218="M",'C6'!W444="M")),"",SUM('C6'!V218,'C6'!V444))</f>
        <v/>
      </c>
      <c r="I762" s="188" t="str">
        <f>IF(AND(AND('C6'!W218="X",'C6'!W444="X"),SUM('C6'!V218,'C6'!V444)=0,ISNUMBER('C6'!V670)),"",IF(OR('C6'!W218="M",'C6'!W444="M"),"M",IF(AND('C6'!W218='C6'!W444,OR('C6'!W218="X",'C6'!W218="W",'C6'!W218="Z")),UPPER('C6'!W218),"")))</f>
        <v/>
      </c>
      <c r="J762" s="81" t="s">
        <v>482</v>
      </c>
      <c r="K762" s="188" t="str">
        <f>IF(AND(ISBLANK('C6'!V670),$L$762&lt;&gt;"Z"),"",'C6'!V670)</f>
        <v/>
      </c>
      <c r="L762" s="188" t="str">
        <f>IF(ISBLANK('C6'!W670),"",'C6'!W670)</f>
        <v/>
      </c>
      <c r="M762" s="78" t="str">
        <f t="shared" si="13"/>
        <v>OK</v>
      </c>
      <c r="N762" s="79"/>
    </row>
    <row r="763" spans="1:14" hidden="1">
      <c r="A763" s="80" t="s">
        <v>2592</v>
      </c>
      <c r="B763" s="186" t="s">
        <v>2085</v>
      </c>
      <c r="C763" s="187" t="s">
        <v>461</v>
      </c>
      <c r="D763" s="189" t="s">
        <v>2086</v>
      </c>
      <c r="E763" s="187" t="s">
        <v>482</v>
      </c>
      <c r="F763" s="187" t="s">
        <v>461</v>
      </c>
      <c r="G763" s="189" t="s">
        <v>1255</v>
      </c>
      <c r="H763" s="188" t="str">
        <f>IF(OR(AND('C6'!V219="",'C6'!W219=""),AND('C6'!V445="",'C6'!W445=""),AND('C6'!W219="X",'C6'!W445="X"),OR('C6'!W219="M",'C6'!W445="M")),"",SUM('C6'!V219,'C6'!V445))</f>
        <v/>
      </c>
      <c r="I763" s="188" t="str">
        <f>IF(AND(AND('C6'!W219="X",'C6'!W445="X"),SUM('C6'!V219,'C6'!V445)=0,ISNUMBER('C6'!V671)),"",IF(OR('C6'!W219="M",'C6'!W445="M"),"M",IF(AND('C6'!W219='C6'!W445,OR('C6'!W219="X",'C6'!W219="W",'C6'!W219="Z")),UPPER('C6'!W219),"")))</f>
        <v/>
      </c>
      <c r="J763" s="81" t="s">
        <v>482</v>
      </c>
      <c r="K763" s="188" t="str">
        <f>IF(AND(ISBLANK('C6'!V671),$L$763&lt;&gt;"Z"),"",'C6'!V671)</f>
        <v/>
      </c>
      <c r="L763" s="188" t="str">
        <f>IF(ISBLANK('C6'!W671),"",'C6'!W671)</f>
        <v/>
      </c>
      <c r="M763" s="78" t="str">
        <f t="shared" si="13"/>
        <v>OK</v>
      </c>
      <c r="N763" s="79"/>
    </row>
    <row r="764" spans="1:14" hidden="1">
      <c r="A764" s="80" t="s">
        <v>2592</v>
      </c>
      <c r="B764" s="186" t="s">
        <v>2087</v>
      </c>
      <c r="C764" s="187" t="s">
        <v>461</v>
      </c>
      <c r="D764" s="189" t="s">
        <v>2088</v>
      </c>
      <c r="E764" s="187" t="s">
        <v>482</v>
      </c>
      <c r="F764" s="187" t="s">
        <v>461</v>
      </c>
      <c r="G764" s="189" t="s">
        <v>1256</v>
      </c>
      <c r="H764" s="188" t="str">
        <f>IF(OR(AND('C6'!V220="",'C6'!W220=""),AND('C6'!V446="",'C6'!W446=""),AND('C6'!W220="X",'C6'!W446="X"),OR('C6'!W220="M",'C6'!W446="M")),"",SUM('C6'!V220,'C6'!V446))</f>
        <v/>
      </c>
      <c r="I764" s="188" t="str">
        <f>IF(AND(AND('C6'!W220="X",'C6'!W446="X"),SUM('C6'!V220,'C6'!V446)=0,ISNUMBER('C6'!V672)),"",IF(OR('C6'!W220="M",'C6'!W446="M"),"M",IF(AND('C6'!W220='C6'!W446,OR('C6'!W220="X",'C6'!W220="W",'C6'!W220="Z")),UPPER('C6'!W220),"")))</f>
        <v/>
      </c>
      <c r="J764" s="81" t="s">
        <v>482</v>
      </c>
      <c r="K764" s="188" t="str">
        <f>IF(AND(ISBLANK('C6'!V672),$L$764&lt;&gt;"Z"),"",'C6'!V672)</f>
        <v/>
      </c>
      <c r="L764" s="188" t="str">
        <f>IF(ISBLANK('C6'!W672),"",'C6'!W672)</f>
        <v/>
      </c>
      <c r="M764" s="78" t="str">
        <f t="shared" si="13"/>
        <v>OK</v>
      </c>
      <c r="N764" s="79"/>
    </row>
    <row r="765" spans="1:14" hidden="1">
      <c r="A765" s="80" t="s">
        <v>2592</v>
      </c>
      <c r="B765" s="186" t="s">
        <v>2089</v>
      </c>
      <c r="C765" s="187" t="s">
        <v>461</v>
      </c>
      <c r="D765" s="189" t="s">
        <v>2090</v>
      </c>
      <c r="E765" s="187" t="s">
        <v>482</v>
      </c>
      <c r="F765" s="187" t="s">
        <v>461</v>
      </c>
      <c r="G765" s="189" t="s">
        <v>1257</v>
      </c>
      <c r="H765" s="188" t="str">
        <f>IF(OR(AND('C6'!V221="",'C6'!W221=""),AND('C6'!V447="",'C6'!W447=""),AND('C6'!W221="X",'C6'!W447="X"),OR('C6'!W221="M",'C6'!W447="M")),"",SUM('C6'!V221,'C6'!V447))</f>
        <v/>
      </c>
      <c r="I765" s="188" t="str">
        <f>IF(AND(AND('C6'!W221="X",'C6'!W447="X"),SUM('C6'!V221,'C6'!V447)=0,ISNUMBER('C6'!V673)),"",IF(OR('C6'!W221="M",'C6'!W447="M"),"M",IF(AND('C6'!W221='C6'!W447,OR('C6'!W221="X",'C6'!W221="W",'C6'!W221="Z")),UPPER('C6'!W221),"")))</f>
        <v/>
      </c>
      <c r="J765" s="81" t="s">
        <v>482</v>
      </c>
      <c r="K765" s="188" t="str">
        <f>IF(AND(ISBLANK('C6'!V673),$L$765&lt;&gt;"Z"),"",'C6'!V673)</f>
        <v/>
      </c>
      <c r="L765" s="188" t="str">
        <f>IF(ISBLANK('C6'!W673),"",'C6'!W673)</f>
        <v/>
      </c>
      <c r="M765" s="78" t="str">
        <f t="shared" si="13"/>
        <v>OK</v>
      </c>
      <c r="N765" s="79"/>
    </row>
    <row r="766" spans="1:14" hidden="1">
      <c r="A766" s="80" t="s">
        <v>2592</v>
      </c>
      <c r="B766" s="186" t="s">
        <v>2091</v>
      </c>
      <c r="C766" s="187" t="s">
        <v>461</v>
      </c>
      <c r="D766" s="189" t="s">
        <v>2092</v>
      </c>
      <c r="E766" s="187" t="s">
        <v>482</v>
      </c>
      <c r="F766" s="187" t="s">
        <v>461</v>
      </c>
      <c r="G766" s="189" t="s">
        <v>1258</v>
      </c>
      <c r="H766" s="188" t="str">
        <f>IF(OR(AND('C6'!V222="",'C6'!W222=""),AND('C6'!V448="",'C6'!W448=""),AND('C6'!W222="X",'C6'!W448="X"),OR('C6'!W222="M",'C6'!W448="M")),"",SUM('C6'!V222,'C6'!V448))</f>
        <v/>
      </c>
      <c r="I766" s="188" t="str">
        <f>IF(AND(AND('C6'!W222="X",'C6'!W448="X"),SUM('C6'!V222,'C6'!V448)=0,ISNUMBER('C6'!V674)),"",IF(OR('C6'!W222="M",'C6'!W448="M"),"M",IF(AND('C6'!W222='C6'!W448,OR('C6'!W222="X",'C6'!W222="W",'C6'!W222="Z")),UPPER('C6'!W222),"")))</f>
        <v/>
      </c>
      <c r="J766" s="81" t="s">
        <v>482</v>
      </c>
      <c r="K766" s="188" t="str">
        <f>IF(AND(ISBLANK('C6'!V674),$L$766&lt;&gt;"Z"),"",'C6'!V674)</f>
        <v/>
      </c>
      <c r="L766" s="188" t="str">
        <f>IF(ISBLANK('C6'!W674),"",'C6'!W674)</f>
        <v/>
      </c>
      <c r="M766" s="78" t="str">
        <f t="shared" si="13"/>
        <v>OK</v>
      </c>
      <c r="N766" s="79"/>
    </row>
    <row r="767" spans="1:14" hidden="1">
      <c r="A767" s="80" t="s">
        <v>2592</v>
      </c>
      <c r="B767" s="186" t="s">
        <v>2093</v>
      </c>
      <c r="C767" s="187" t="s">
        <v>461</v>
      </c>
      <c r="D767" s="189" t="s">
        <v>2094</v>
      </c>
      <c r="E767" s="187" t="s">
        <v>482</v>
      </c>
      <c r="F767" s="187" t="s">
        <v>461</v>
      </c>
      <c r="G767" s="189" t="s">
        <v>1259</v>
      </c>
      <c r="H767" s="188" t="str">
        <f>IF(OR(AND('C6'!V223="",'C6'!W223=""),AND('C6'!V449="",'C6'!W449=""),AND('C6'!W223="X",'C6'!W449="X"),OR('C6'!W223="M",'C6'!W449="M")),"",SUM('C6'!V223,'C6'!V449))</f>
        <v/>
      </c>
      <c r="I767" s="188" t="str">
        <f>IF(AND(AND('C6'!W223="X",'C6'!W449="X"),SUM('C6'!V223,'C6'!V449)=0,ISNUMBER('C6'!V675)),"",IF(OR('C6'!W223="M",'C6'!W449="M"),"M",IF(AND('C6'!W223='C6'!W449,OR('C6'!W223="X",'C6'!W223="W",'C6'!W223="Z")),UPPER('C6'!W223),"")))</f>
        <v/>
      </c>
      <c r="J767" s="81" t="s">
        <v>482</v>
      </c>
      <c r="K767" s="188" t="str">
        <f>IF(AND(ISBLANK('C6'!V675),$L$767&lt;&gt;"Z"),"",'C6'!V675)</f>
        <v/>
      </c>
      <c r="L767" s="188" t="str">
        <f>IF(ISBLANK('C6'!W675),"",'C6'!W675)</f>
        <v/>
      </c>
      <c r="M767" s="78" t="str">
        <f t="shared" si="13"/>
        <v>OK</v>
      </c>
      <c r="N767" s="79"/>
    </row>
    <row r="768" spans="1:14" hidden="1">
      <c r="A768" s="80" t="s">
        <v>2592</v>
      </c>
      <c r="B768" s="186" t="s">
        <v>2095</v>
      </c>
      <c r="C768" s="187" t="s">
        <v>461</v>
      </c>
      <c r="D768" s="189" t="s">
        <v>2096</v>
      </c>
      <c r="E768" s="187" t="s">
        <v>482</v>
      </c>
      <c r="F768" s="187" t="s">
        <v>461</v>
      </c>
      <c r="G768" s="189" t="s">
        <v>1260</v>
      </c>
      <c r="H768" s="188" t="str">
        <f>IF(OR(AND('C6'!V224="",'C6'!W224=""),AND('C6'!V450="",'C6'!W450=""),AND('C6'!W224="X",'C6'!W450="X"),OR('C6'!W224="M",'C6'!W450="M")),"",SUM('C6'!V224,'C6'!V450))</f>
        <v/>
      </c>
      <c r="I768" s="188" t="str">
        <f>IF(AND(AND('C6'!W224="X",'C6'!W450="X"),SUM('C6'!V224,'C6'!V450)=0,ISNUMBER('C6'!V676)),"",IF(OR('C6'!W224="M",'C6'!W450="M"),"M",IF(AND('C6'!W224='C6'!W450,OR('C6'!W224="X",'C6'!W224="W",'C6'!W224="Z")),UPPER('C6'!W224),"")))</f>
        <v/>
      </c>
      <c r="J768" s="81" t="s">
        <v>482</v>
      </c>
      <c r="K768" s="188" t="str">
        <f>IF(AND(ISBLANK('C6'!V676),$L$768&lt;&gt;"Z"),"",'C6'!V676)</f>
        <v/>
      </c>
      <c r="L768" s="188" t="str">
        <f>IF(ISBLANK('C6'!W676),"",'C6'!W676)</f>
        <v/>
      </c>
      <c r="M768" s="78" t="str">
        <f t="shared" si="13"/>
        <v>OK</v>
      </c>
      <c r="N768" s="79"/>
    </row>
    <row r="769" spans="1:14" hidden="1">
      <c r="A769" s="80" t="s">
        <v>2592</v>
      </c>
      <c r="B769" s="186" t="s">
        <v>2097</v>
      </c>
      <c r="C769" s="187" t="s">
        <v>461</v>
      </c>
      <c r="D769" s="189" t="s">
        <v>2098</v>
      </c>
      <c r="E769" s="187" t="s">
        <v>482</v>
      </c>
      <c r="F769" s="187" t="s">
        <v>461</v>
      </c>
      <c r="G769" s="189" t="s">
        <v>1261</v>
      </c>
      <c r="H769" s="188" t="str">
        <f>IF(OR(AND('C6'!V225="",'C6'!W225=""),AND('C6'!V451="",'C6'!W451=""),AND('C6'!W225="X",'C6'!W451="X"),OR('C6'!W225="M",'C6'!W451="M")),"",SUM('C6'!V225,'C6'!V451))</f>
        <v/>
      </c>
      <c r="I769" s="188" t="str">
        <f>IF(AND(AND('C6'!W225="X",'C6'!W451="X"),SUM('C6'!V225,'C6'!V451)=0,ISNUMBER('C6'!V677)),"",IF(OR('C6'!W225="M",'C6'!W451="M"),"M",IF(AND('C6'!W225='C6'!W451,OR('C6'!W225="X",'C6'!W225="W",'C6'!W225="Z")),UPPER('C6'!W225),"")))</f>
        <v/>
      </c>
      <c r="J769" s="81" t="s">
        <v>482</v>
      </c>
      <c r="K769" s="188" t="str">
        <f>IF(AND(ISBLANK('C6'!V677),$L$769&lt;&gt;"Z"),"",'C6'!V677)</f>
        <v/>
      </c>
      <c r="L769" s="188" t="str">
        <f>IF(ISBLANK('C6'!W677),"",'C6'!W677)</f>
        <v/>
      </c>
      <c r="M769" s="78" t="str">
        <f t="shared" si="13"/>
        <v>OK</v>
      </c>
      <c r="N769" s="79"/>
    </row>
    <row r="770" spans="1:14" hidden="1">
      <c r="A770" s="80" t="s">
        <v>2592</v>
      </c>
      <c r="B770" s="186" t="s">
        <v>2099</v>
      </c>
      <c r="C770" s="187" t="s">
        <v>461</v>
      </c>
      <c r="D770" s="189" t="s">
        <v>2100</v>
      </c>
      <c r="E770" s="187" t="s">
        <v>482</v>
      </c>
      <c r="F770" s="187" t="s">
        <v>461</v>
      </c>
      <c r="G770" s="189" t="s">
        <v>1262</v>
      </c>
      <c r="H770" s="188" t="str">
        <f>IF(OR(AND('C6'!V226="",'C6'!W226=""),AND('C6'!V452="",'C6'!W452=""),AND('C6'!W226="X",'C6'!W452="X"),OR('C6'!W226="M",'C6'!W452="M")),"",SUM('C6'!V226,'C6'!V452))</f>
        <v/>
      </c>
      <c r="I770" s="188" t="str">
        <f>IF(AND(AND('C6'!W226="X",'C6'!W452="X"),SUM('C6'!V226,'C6'!V452)=0,ISNUMBER('C6'!V678)),"",IF(OR('C6'!W226="M",'C6'!W452="M"),"M",IF(AND('C6'!W226='C6'!W452,OR('C6'!W226="X",'C6'!W226="W",'C6'!W226="Z")),UPPER('C6'!W226),"")))</f>
        <v/>
      </c>
      <c r="J770" s="81" t="s">
        <v>482</v>
      </c>
      <c r="K770" s="188" t="str">
        <f>IF(AND(ISBLANK('C6'!V678),$L$770&lt;&gt;"Z"),"",'C6'!V678)</f>
        <v/>
      </c>
      <c r="L770" s="188" t="str">
        <f>IF(ISBLANK('C6'!W678),"",'C6'!W678)</f>
        <v/>
      </c>
      <c r="M770" s="78" t="str">
        <f t="shared" si="13"/>
        <v>OK</v>
      </c>
      <c r="N770" s="79"/>
    </row>
    <row r="771" spans="1:14" hidden="1">
      <c r="A771" s="80" t="s">
        <v>2592</v>
      </c>
      <c r="B771" s="186" t="s">
        <v>2101</v>
      </c>
      <c r="C771" s="187" t="s">
        <v>461</v>
      </c>
      <c r="D771" s="189" t="s">
        <v>2102</v>
      </c>
      <c r="E771" s="187" t="s">
        <v>482</v>
      </c>
      <c r="F771" s="187" t="s">
        <v>461</v>
      </c>
      <c r="G771" s="189" t="s">
        <v>1263</v>
      </c>
      <c r="H771" s="188" t="str">
        <f>IF(OR(AND('C6'!V227="",'C6'!W227=""),AND('C6'!V453="",'C6'!W453=""),AND('C6'!W227="X",'C6'!W453="X"),OR('C6'!W227="M",'C6'!W453="M")),"",SUM('C6'!V227,'C6'!V453))</f>
        <v/>
      </c>
      <c r="I771" s="188" t="str">
        <f>IF(AND(AND('C6'!W227="X",'C6'!W453="X"),SUM('C6'!V227,'C6'!V453)=0,ISNUMBER('C6'!V679)),"",IF(OR('C6'!W227="M",'C6'!W453="M"),"M",IF(AND('C6'!W227='C6'!W453,OR('C6'!W227="X",'C6'!W227="W",'C6'!W227="Z")),UPPER('C6'!W227),"")))</f>
        <v/>
      </c>
      <c r="J771" s="81" t="s">
        <v>482</v>
      </c>
      <c r="K771" s="188" t="str">
        <f>IF(AND(ISBLANK('C6'!V679),$L$771&lt;&gt;"Z"),"",'C6'!V679)</f>
        <v/>
      </c>
      <c r="L771" s="188" t="str">
        <f>IF(ISBLANK('C6'!W679),"",'C6'!W679)</f>
        <v/>
      </c>
      <c r="M771" s="78" t="str">
        <f t="shared" si="13"/>
        <v>OK</v>
      </c>
      <c r="N771" s="79"/>
    </row>
    <row r="772" spans="1:14" hidden="1">
      <c r="A772" s="80" t="s">
        <v>2592</v>
      </c>
      <c r="B772" s="186" t="s">
        <v>2103</v>
      </c>
      <c r="C772" s="187" t="s">
        <v>461</v>
      </c>
      <c r="D772" s="189" t="s">
        <v>2104</v>
      </c>
      <c r="E772" s="187" t="s">
        <v>482</v>
      </c>
      <c r="F772" s="187" t="s">
        <v>461</v>
      </c>
      <c r="G772" s="189" t="s">
        <v>1264</v>
      </c>
      <c r="H772" s="188" t="str">
        <f>IF(OR(AND('C6'!V228="",'C6'!W228=""),AND('C6'!V454="",'C6'!W454=""),AND('C6'!W228="X",'C6'!W454="X"),OR('C6'!W228="M",'C6'!W454="M")),"",SUM('C6'!V228,'C6'!V454))</f>
        <v/>
      </c>
      <c r="I772" s="188" t="str">
        <f>IF(AND(AND('C6'!W228="X",'C6'!W454="X"),SUM('C6'!V228,'C6'!V454)=0,ISNUMBER('C6'!V680)),"",IF(OR('C6'!W228="M",'C6'!W454="M"),"M",IF(AND('C6'!W228='C6'!W454,OR('C6'!W228="X",'C6'!W228="W",'C6'!W228="Z")),UPPER('C6'!W228),"")))</f>
        <v/>
      </c>
      <c r="J772" s="81" t="s">
        <v>482</v>
      </c>
      <c r="K772" s="188" t="str">
        <f>IF(AND(ISBLANK('C6'!V680),$L$772&lt;&gt;"Z"),"",'C6'!V680)</f>
        <v/>
      </c>
      <c r="L772" s="188" t="str">
        <f>IF(ISBLANK('C6'!W680),"",'C6'!W680)</f>
        <v/>
      </c>
      <c r="M772" s="78" t="str">
        <f t="shared" si="13"/>
        <v>OK</v>
      </c>
      <c r="N772" s="79"/>
    </row>
    <row r="773" spans="1:14" hidden="1">
      <c r="A773" s="80" t="s">
        <v>2592</v>
      </c>
      <c r="B773" s="186" t="s">
        <v>2105</v>
      </c>
      <c r="C773" s="187" t="s">
        <v>461</v>
      </c>
      <c r="D773" s="189" t="s">
        <v>2106</v>
      </c>
      <c r="E773" s="187" t="s">
        <v>482</v>
      </c>
      <c r="F773" s="187" t="s">
        <v>461</v>
      </c>
      <c r="G773" s="189" t="s">
        <v>1265</v>
      </c>
      <c r="H773" s="188" t="str">
        <f>IF(OR(AND('C6'!V229="",'C6'!W229=""),AND('C6'!V455="",'C6'!W455=""),AND('C6'!W229="X",'C6'!W455="X"),OR('C6'!W229="M",'C6'!W455="M")),"",SUM('C6'!V229,'C6'!V455))</f>
        <v/>
      </c>
      <c r="I773" s="188" t="str">
        <f>IF(AND(AND('C6'!W229="X",'C6'!W455="X"),SUM('C6'!V229,'C6'!V455)=0,ISNUMBER('C6'!V681)),"",IF(OR('C6'!W229="M",'C6'!W455="M"),"M",IF(AND('C6'!W229='C6'!W455,OR('C6'!W229="X",'C6'!W229="W",'C6'!W229="Z")),UPPER('C6'!W229),"")))</f>
        <v/>
      </c>
      <c r="J773" s="81" t="s">
        <v>482</v>
      </c>
      <c r="K773" s="188" t="str">
        <f>IF(AND(ISBLANK('C6'!V681),$L$773&lt;&gt;"Z"),"",'C6'!V681)</f>
        <v/>
      </c>
      <c r="L773" s="188" t="str">
        <f>IF(ISBLANK('C6'!W681),"",'C6'!W681)</f>
        <v/>
      </c>
      <c r="M773" s="78" t="str">
        <f t="shared" si="13"/>
        <v>OK</v>
      </c>
      <c r="N773" s="79"/>
    </row>
    <row r="774" spans="1:14" hidden="1">
      <c r="A774" s="80" t="s">
        <v>2592</v>
      </c>
      <c r="B774" s="186" t="s">
        <v>2107</v>
      </c>
      <c r="C774" s="187" t="s">
        <v>461</v>
      </c>
      <c r="D774" s="189" t="s">
        <v>2108</v>
      </c>
      <c r="E774" s="187" t="s">
        <v>482</v>
      </c>
      <c r="F774" s="187" t="s">
        <v>461</v>
      </c>
      <c r="G774" s="189" t="s">
        <v>1266</v>
      </c>
      <c r="H774" s="188" t="str">
        <f>IF(OR(AND('C6'!V230="",'C6'!W230=""),AND('C6'!V456="",'C6'!W456=""),AND('C6'!W230="X",'C6'!W456="X"),OR('C6'!W230="M",'C6'!W456="M")),"",SUM('C6'!V230,'C6'!V456))</f>
        <v/>
      </c>
      <c r="I774" s="188" t="str">
        <f>IF(AND(AND('C6'!W230="X",'C6'!W456="X"),SUM('C6'!V230,'C6'!V456)=0,ISNUMBER('C6'!V682)),"",IF(OR('C6'!W230="M",'C6'!W456="M"),"M",IF(AND('C6'!W230='C6'!W456,OR('C6'!W230="X",'C6'!W230="W",'C6'!W230="Z")),UPPER('C6'!W230),"")))</f>
        <v/>
      </c>
      <c r="J774" s="81" t="s">
        <v>482</v>
      </c>
      <c r="K774" s="188" t="str">
        <f>IF(AND(ISBLANK('C6'!V682),$L$774&lt;&gt;"Z"),"",'C6'!V682)</f>
        <v/>
      </c>
      <c r="L774" s="188" t="str">
        <f>IF(ISBLANK('C6'!W682),"",'C6'!W682)</f>
        <v/>
      </c>
      <c r="M774" s="78" t="str">
        <f t="shared" si="13"/>
        <v>OK</v>
      </c>
      <c r="N774" s="79"/>
    </row>
    <row r="775" spans="1:14" hidden="1">
      <c r="A775" s="80" t="s">
        <v>2592</v>
      </c>
      <c r="B775" s="186" t="s">
        <v>2109</v>
      </c>
      <c r="C775" s="187" t="s">
        <v>461</v>
      </c>
      <c r="D775" s="189" t="s">
        <v>2110</v>
      </c>
      <c r="E775" s="187" t="s">
        <v>482</v>
      </c>
      <c r="F775" s="187" t="s">
        <v>461</v>
      </c>
      <c r="G775" s="189" t="s">
        <v>1267</v>
      </c>
      <c r="H775" s="188" t="str">
        <f>IF(OR(AND('C6'!V231="",'C6'!W231=""),AND('C6'!V457="",'C6'!W457=""),AND('C6'!W231="X",'C6'!W457="X"),OR('C6'!W231="M",'C6'!W457="M")),"",SUM('C6'!V231,'C6'!V457))</f>
        <v/>
      </c>
      <c r="I775" s="188" t="str">
        <f>IF(AND(AND('C6'!W231="X",'C6'!W457="X"),SUM('C6'!V231,'C6'!V457)=0,ISNUMBER('C6'!V683)),"",IF(OR('C6'!W231="M",'C6'!W457="M"),"M",IF(AND('C6'!W231='C6'!W457,OR('C6'!W231="X",'C6'!W231="W",'C6'!W231="Z")),UPPER('C6'!W231),"")))</f>
        <v/>
      </c>
      <c r="J775" s="81" t="s">
        <v>482</v>
      </c>
      <c r="K775" s="188" t="str">
        <f>IF(AND(ISBLANK('C6'!V683),$L$775&lt;&gt;"Z"),"",'C6'!V683)</f>
        <v/>
      </c>
      <c r="L775" s="188" t="str">
        <f>IF(ISBLANK('C6'!W683),"",'C6'!W683)</f>
        <v/>
      </c>
      <c r="M775" s="78" t="str">
        <f t="shared" si="13"/>
        <v>OK</v>
      </c>
      <c r="N775" s="79"/>
    </row>
    <row r="776" spans="1:14" hidden="1">
      <c r="A776" s="80" t="s">
        <v>2592</v>
      </c>
      <c r="B776" s="186" t="s">
        <v>2111</v>
      </c>
      <c r="C776" s="187" t="s">
        <v>461</v>
      </c>
      <c r="D776" s="189" t="s">
        <v>2112</v>
      </c>
      <c r="E776" s="187" t="s">
        <v>482</v>
      </c>
      <c r="F776" s="187" t="s">
        <v>461</v>
      </c>
      <c r="G776" s="189" t="s">
        <v>1268</v>
      </c>
      <c r="H776" s="188" t="str">
        <f>IF(OR(AND('C6'!V232="",'C6'!W232=""),AND('C6'!V458="",'C6'!W458=""),AND('C6'!W232="X",'C6'!W458="X"),OR('C6'!W232="M",'C6'!W458="M")),"",SUM('C6'!V232,'C6'!V458))</f>
        <v/>
      </c>
      <c r="I776" s="188" t="str">
        <f>IF(AND(AND('C6'!W232="X",'C6'!W458="X"),SUM('C6'!V232,'C6'!V458)=0,ISNUMBER('C6'!V684)),"",IF(OR('C6'!W232="M",'C6'!W458="M"),"M",IF(AND('C6'!W232='C6'!W458,OR('C6'!W232="X",'C6'!W232="W",'C6'!W232="Z")),UPPER('C6'!W232),"")))</f>
        <v/>
      </c>
      <c r="J776" s="81" t="s">
        <v>482</v>
      </c>
      <c r="K776" s="188" t="str">
        <f>IF(AND(ISBLANK('C6'!V684),$L$776&lt;&gt;"Z"),"",'C6'!V684)</f>
        <v/>
      </c>
      <c r="L776" s="188" t="str">
        <f>IF(ISBLANK('C6'!W684),"",'C6'!W684)</f>
        <v/>
      </c>
      <c r="M776" s="78" t="str">
        <f t="shared" si="13"/>
        <v>OK</v>
      </c>
      <c r="N776" s="79"/>
    </row>
    <row r="777" spans="1:14" hidden="1">
      <c r="A777" s="80" t="s">
        <v>2592</v>
      </c>
      <c r="B777" s="186" t="s">
        <v>2113</v>
      </c>
      <c r="C777" s="187" t="s">
        <v>461</v>
      </c>
      <c r="D777" s="189" t="s">
        <v>2114</v>
      </c>
      <c r="E777" s="187" t="s">
        <v>482</v>
      </c>
      <c r="F777" s="187" t="s">
        <v>461</v>
      </c>
      <c r="G777" s="189" t="s">
        <v>1269</v>
      </c>
      <c r="H777" s="188" t="str">
        <f>IF(OR(AND('C6'!V233="",'C6'!W233=""),AND('C6'!V459="",'C6'!W459=""),AND('C6'!W233="X",'C6'!W459="X"),OR('C6'!W233="M",'C6'!W459="M")),"",SUM('C6'!V233,'C6'!V459))</f>
        <v/>
      </c>
      <c r="I777" s="188" t="str">
        <f>IF(AND(AND('C6'!W233="X",'C6'!W459="X"),SUM('C6'!V233,'C6'!V459)=0,ISNUMBER('C6'!V685)),"",IF(OR('C6'!W233="M",'C6'!W459="M"),"M",IF(AND('C6'!W233='C6'!W459,OR('C6'!W233="X",'C6'!W233="W",'C6'!W233="Z")),UPPER('C6'!W233),"")))</f>
        <v/>
      </c>
      <c r="J777" s="81" t="s">
        <v>482</v>
      </c>
      <c r="K777" s="188" t="str">
        <f>IF(AND(ISBLANK('C6'!V685),$L$777&lt;&gt;"Z"),"",'C6'!V685)</f>
        <v/>
      </c>
      <c r="L777" s="188" t="str">
        <f>IF(ISBLANK('C6'!W685),"",'C6'!W685)</f>
        <v/>
      </c>
      <c r="M777" s="78" t="str">
        <f t="shared" si="13"/>
        <v>OK</v>
      </c>
      <c r="N777" s="79"/>
    </row>
    <row r="778" spans="1:14" hidden="1">
      <c r="A778" s="80" t="s">
        <v>2592</v>
      </c>
      <c r="B778" s="186" t="s">
        <v>2115</v>
      </c>
      <c r="C778" s="187" t="s">
        <v>461</v>
      </c>
      <c r="D778" s="189" t="s">
        <v>2116</v>
      </c>
      <c r="E778" s="187" t="s">
        <v>482</v>
      </c>
      <c r="F778" s="187" t="s">
        <v>461</v>
      </c>
      <c r="G778" s="189" t="s">
        <v>1270</v>
      </c>
      <c r="H778" s="188" t="str">
        <f>IF(OR(AND('C6'!V234="",'C6'!W234=""),AND('C6'!V460="",'C6'!W460=""),AND('C6'!W234="X",'C6'!W460="X"),OR('C6'!W234="M",'C6'!W460="M")),"",SUM('C6'!V234,'C6'!V460))</f>
        <v/>
      </c>
      <c r="I778" s="188" t="str">
        <f>IF(AND(AND('C6'!W234="X",'C6'!W460="X"),SUM('C6'!V234,'C6'!V460)=0,ISNUMBER('C6'!V686)),"",IF(OR('C6'!W234="M",'C6'!W460="M"),"M",IF(AND('C6'!W234='C6'!W460,OR('C6'!W234="X",'C6'!W234="W",'C6'!W234="Z")),UPPER('C6'!W234),"")))</f>
        <v/>
      </c>
      <c r="J778" s="81" t="s">
        <v>482</v>
      </c>
      <c r="K778" s="188" t="str">
        <f>IF(AND(ISBLANK('C6'!V686),$L$778&lt;&gt;"Z"),"",'C6'!V686)</f>
        <v/>
      </c>
      <c r="L778" s="188" t="str">
        <f>IF(ISBLANK('C6'!W686),"",'C6'!W686)</f>
        <v/>
      </c>
      <c r="M778" s="78" t="str">
        <f t="shared" si="13"/>
        <v>OK</v>
      </c>
      <c r="N778" s="79"/>
    </row>
    <row r="779" spans="1:14" hidden="1">
      <c r="A779" s="80" t="s">
        <v>2592</v>
      </c>
      <c r="B779" s="186" t="s">
        <v>2117</v>
      </c>
      <c r="C779" s="187" t="s">
        <v>461</v>
      </c>
      <c r="D779" s="189" t="s">
        <v>2118</v>
      </c>
      <c r="E779" s="187" t="s">
        <v>482</v>
      </c>
      <c r="F779" s="187" t="s">
        <v>461</v>
      </c>
      <c r="G779" s="189" t="s">
        <v>1271</v>
      </c>
      <c r="H779" s="188" t="str">
        <f>IF(OR(AND('C6'!V235="",'C6'!W235=""),AND('C6'!V461="",'C6'!W461=""),AND('C6'!W235="X",'C6'!W461="X"),OR('C6'!W235="M",'C6'!W461="M")),"",SUM('C6'!V235,'C6'!V461))</f>
        <v/>
      </c>
      <c r="I779" s="188" t="str">
        <f>IF(AND(AND('C6'!W235="X",'C6'!W461="X"),SUM('C6'!V235,'C6'!V461)=0,ISNUMBER('C6'!V687)),"",IF(OR('C6'!W235="M",'C6'!W461="M"),"M",IF(AND('C6'!W235='C6'!W461,OR('C6'!W235="X",'C6'!W235="W",'C6'!W235="Z")),UPPER('C6'!W235),"")))</f>
        <v/>
      </c>
      <c r="J779" s="81" t="s">
        <v>482</v>
      </c>
      <c r="K779" s="188" t="str">
        <f>IF(AND(ISBLANK('C6'!V687),$L$779&lt;&gt;"Z"),"",'C6'!V687)</f>
        <v/>
      </c>
      <c r="L779" s="188" t="str">
        <f>IF(ISBLANK('C6'!W687),"",'C6'!W687)</f>
        <v/>
      </c>
      <c r="M779" s="78" t="str">
        <f t="shared" si="13"/>
        <v>OK</v>
      </c>
      <c r="N779" s="79"/>
    </row>
    <row r="780" spans="1:14" hidden="1">
      <c r="A780" s="80" t="s">
        <v>2592</v>
      </c>
      <c r="B780" s="186" t="s">
        <v>2119</v>
      </c>
      <c r="C780" s="187" t="s">
        <v>461</v>
      </c>
      <c r="D780" s="189" t="s">
        <v>2120</v>
      </c>
      <c r="E780" s="187" t="s">
        <v>482</v>
      </c>
      <c r="F780" s="187" t="s">
        <v>461</v>
      </c>
      <c r="G780" s="189" t="s">
        <v>1272</v>
      </c>
      <c r="H780" s="188" t="str">
        <f>IF(OR(AND('C6'!V236="",'C6'!W236=""),AND('C6'!V462="",'C6'!W462=""),AND('C6'!W236="X",'C6'!W462="X"),OR('C6'!W236="M",'C6'!W462="M")),"",SUM('C6'!V236,'C6'!V462))</f>
        <v/>
      </c>
      <c r="I780" s="188" t="str">
        <f>IF(AND(AND('C6'!W236="X",'C6'!W462="X"),SUM('C6'!V236,'C6'!V462)=0,ISNUMBER('C6'!V688)),"",IF(OR('C6'!W236="M",'C6'!W462="M"),"M",IF(AND('C6'!W236='C6'!W462,OR('C6'!W236="X",'C6'!W236="W",'C6'!W236="Z")),UPPER('C6'!W236),"")))</f>
        <v/>
      </c>
      <c r="J780" s="81" t="s">
        <v>482</v>
      </c>
      <c r="K780" s="188" t="str">
        <f>IF(AND(ISBLANK('C6'!V688),$L$780&lt;&gt;"Z"),"",'C6'!V688)</f>
        <v/>
      </c>
      <c r="L780" s="188" t="str">
        <f>IF(ISBLANK('C6'!W688),"",'C6'!W688)</f>
        <v/>
      </c>
      <c r="M780" s="78" t="str">
        <f t="shared" si="13"/>
        <v>OK</v>
      </c>
      <c r="N780" s="79"/>
    </row>
    <row r="781" spans="1:14" hidden="1">
      <c r="A781" s="80" t="s">
        <v>2592</v>
      </c>
      <c r="B781" s="186" t="s">
        <v>2121</v>
      </c>
      <c r="C781" s="187" t="s">
        <v>461</v>
      </c>
      <c r="D781" s="189" t="s">
        <v>2122</v>
      </c>
      <c r="E781" s="187" t="s">
        <v>482</v>
      </c>
      <c r="F781" s="187" t="s">
        <v>461</v>
      </c>
      <c r="G781" s="189" t="s">
        <v>1273</v>
      </c>
      <c r="H781" s="188" t="str">
        <f>IF(OR(AND('C6'!V237="",'C6'!W237=""),AND('C6'!V463="",'C6'!W463=""),AND('C6'!W237="X",'C6'!W463="X"),OR('C6'!W237="M",'C6'!W463="M")),"",SUM('C6'!V237,'C6'!V463))</f>
        <v/>
      </c>
      <c r="I781" s="188" t="str">
        <f>IF(AND(AND('C6'!W237="X",'C6'!W463="X"),SUM('C6'!V237,'C6'!V463)=0,ISNUMBER('C6'!V689)),"",IF(OR('C6'!W237="M",'C6'!W463="M"),"M",IF(AND('C6'!W237='C6'!W463,OR('C6'!W237="X",'C6'!W237="W",'C6'!W237="Z")),UPPER('C6'!W237),"")))</f>
        <v/>
      </c>
      <c r="J781" s="81" t="s">
        <v>482</v>
      </c>
      <c r="K781" s="188" t="str">
        <f>IF(AND(ISBLANK('C6'!V689),$L$781&lt;&gt;"Z"),"",'C6'!V689)</f>
        <v/>
      </c>
      <c r="L781" s="188" t="str">
        <f>IF(ISBLANK('C6'!W689),"",'C6'!W689)</f>
        <v/>
      </c>
      <c r="M781" s="78" t="str">
        <f t="shared" si="13"/>
        <v>OK</v>
      </c>
      <c r="N781" s="79"/>
    </row>
    <row r="782" spans="1:14" hidden="1">
      <c r="A782" s="80" t="s">
        <v>2592</v>
      </c>
      <c r="B782" s="186" t="s">
        <v>2123</v>
      </c>
      <c r="C782" s="187" t="s">
        <v>461</v>
      </c>
      <c r="D782" s="189" t="s">
        <v>2124</v>
      </c>
      <c r="E782" s="187" t="s">
        <v>482</v>
      </c>
      <c r="F782" s="187" t="s">
        <v>461</v>
      </c>
      <c r="G782" s="189" t="s">
        <v>803</v>
      </c>
      <c r="H782" s="188" t="str">
        <f>IF(OR(AND('C6'!V238="",'C6'!W238=""),AND('C6'!V464="",'C6'!W464=""),AND('C6'!W238="X",'C6'!W464="X"),OR('C6'!W238="M",'C6'!W464="M")),"",SUM('C6'!V238,'C6'!V464))</f>
        <v/>
      </c>
      <c r="I782" s="188" t="str">
        <f>IF(AND(AND('C6'!W238="X",'C6'!W464="X"),SUM('C6'!V238,'C6'!V464)=0,ISNUMBER('C6'!V690)),"",IF(OR('C6'!W238="M",'C6'!W464="M"),"M",IF(AND('C6'!W238='C6'!W464,OR('C6'!W238="X",'C6'!W238="W",'C6'!W238="Z")),UPPER('C6'!W238),"")))</f>
        <v/>
      </c>
      <c r="J782" s="81" t="s">
        <v>482</v>
      </c>
      <c r="K782" s="188" t="str">
        <f>IF(AND(ISBLANK('C6'!V690),$L$782&lt;&gt;"Z"),"",'C6'!V690)</f>
        <v/>
      </c>
      <c r="L782" s="188" t="str">
        <f>IF(ISBLANK('C6'!W690),"",'C6'!W690)</f>
        <v/>
      </c>
      <c r="M782" s="78" t="str">
        <f t="shared" si="13"/>
        <v>OK</v>
      </c>
      <c r="N782" s="79"/>
    </row>
    <row r="783" spans="1:14" hidden="1">
      <c r="A783" s="80" t="s">
        <v>2592</v>
      </c>
      <c r="B783" s="186" t="s">
        <v>2125</v>
      </c>
      <c r="C783" s="187" t="s">
        <v>430</v>
      </c>
      <c r="D783" s="189" t="s">
        <v>1377</v>
      </c>
      <c r="E783" s="187" t="s">
        <v>482</v>
      </c>
      <c r="F783" s="187" t="s">
        <v>430</v>
      </c>
      <c r="G783" s="189" t="s">
        <v>513</v>
      </c>
      <c r="H783" s="188" t="str">
        <f>IF(OR(SUMPRODUCT(--('C7'!V14:'C7'!V24=""),--('C7'!W14:'C7'!W24=""))&gt;0,COUNTIF('C7'!W14:'C7'!W24,"M")&gt;0,COUNTIF('C7'!W14:'C7'!W24,"X")=11),"",SUM('C7'!V14:'C7'!V24))</f>
        <v/>
      </c>
      <c r="I783" s="188" t="str">
        <f>IF(AND(COUNTIF('C7'!W14:'C7'!W24,"X")=11,SUM('C7'!V14:'C7'!V24)=0,ISNUMBER('C7'!V25)),"",IF(COUNTIF('C7'!W14:'C7'!W24,"M")&gt;0,"M",IF(AND(COUNTIF('C7'!W14:'C7'!W24,'C7'!W14)=11,OR('C7'!W14="X",'C7'!W14="W",'C7'!W14="Z")),UPPER('C7'!W14),"")))</f>
        <v/>
      </c>
      <c r="J783" s="81" t="s">
        <v>482</v>
      </c>
      <c r="K783" s="188" t="str">
        <f>IF(AND(ISBLANK('C7'!V25),$L$783&lt;&gt;"Z"),"",'C7'!V25)</f>
        <v/>
      </c>
      <c r="L783" s="188" t="str">
        <f>IF(ISBLANK('C7'!W25),"",'C7'!W25)</f>
        <v/>
      </c>
      <c r="M783" s="78" t="str">
        <f t="shared" si="13"/>
        <v>OK</v>
      </c>
      <c r="N783" s="79"/>
    </row>
    <row r="784" spans="1:14" hidden="1">
      <c r="A784" s="80" t="s">
        <v>2592</v>
      </c>
      <c r="B784" s="186" t="s">
        <v>2126</v>
      </c>
      <c r="C784" s="187" t="s">
        <v>430</v>
      </c>
      <c r="D784" s="189" t="s">
        <v>1379</v>
      </c>
      <c r="E784" s="187" t="s">
        <v>482</v>
      </c>
      <c r="F784" s="187" t="s">
        <v>430</v>
      </c>
      <c r="G784" s="189" t="s">
        <v>502</v>
      </c>
      <c r="H784" s="188" t="str">
        <f>IF(OR(SUMPRODUCT(--('C7'!V26:'C7'!V36=""),--('C7'!W26:'C7'!W36=""))&gt;0,COUNTIF('C7'!W26:'C7'!W36,"M")&gt;0,COUNTIF('C7'!W26:'C7'!W36,"X")=11),"",SUM('C7'!V26:'C7'!V36))</f>
        <v/>
      </c>
      <c r="I784" s="188" t="str">
        <f>IF(AND(COUNTIF('C7'!W26:'C7'!W36,"X")=11,SUM('C7'!V26:'C7'!V36)=0,ISNUMBER('C7'!V37)),"",IF(COUNTIF('C7'!W26:'C7'!W36,"M")&gt;0,"M",IF(AND(COUNTIF('C7'!W26:'C7'!W36,'C7'!W26)=11,OR('C7'!W26="X",'C7'!W26="W",'C7'!W26="Z")),UPPER('C7'!W26),"")))</f>
        <v/>
      </c>
      <c r="J784" s="81" t="s">
        <v>482</v>
      </c>
      <c r="K784" s="188" t="str">
        <f>IF(AND(ISBLANK('C7'!V37),$L$784&lt;&gt;"Z"),"",'C7'!V37)</f>
        <v/>
      </c>
      <c r="L784" s="188" t="str">
        <f>IF(ISBLANK('C7'!W37),"",'C7'!W37)</f>
        <v/>
      </c>
      <c r="M784" s="78" t="str">
        <f t="shared" si="13"/>
        <v>OK</v>
      </c>
      <c r="N784" s="79"/>
    </row>
    <row r="785" spans="1:14" hidden="1">
      <c r="A785" s="80" t="s">
        <v>2592</v>
      </c>
      <c r="B785" s="186" t="s">
        <v>2127</v>
      </c>
      <c r="C785" s="187" t="s">
        <v>430</v>
      </c>
      <c r="D785" s="189" t="s">
        <v>1381</v>
      </c>
      <c r="E785" s="187" t="s">
        <v>482</v>
      </c>
      <c r="F785" s="187" t="s">
        <v>430</v>
      </c>
      <c r="G785" s="189" t="s">
        <v>619</v>
      </c>
      <c r="H785" s="188" t="str">
        <f>IF(OR(AND('C7'!V14="",'C7'!W14=""),AND('C7'!V26="",'C7'!W26=""),AND('C7'!W14="X",'C7'!W26="X"),OR('C7'!W14="M",'C7'!W26="M")),"",SUM('C7'!V14,'C7'!V26))</f>
        <v/>
      </c>
      <c r="I785" s="188" t="str">
        <f>IF(AND(AND('C7'!W14="X",'C7'!W26="X"),SUM('C7'!V14,'C7'!V26)=0,ISNUMBER('C7'!V38)),"",IF(OR('C7'!W14="M",'C7'!W26="M"),"M",IF(AND('C7'!W14='C7'!W26,OR('C7'!W14="X",'C7'!W14="W",'C7'!W14="Z")),UPPER('C7'!W14),"")))</f>
        <v/>
      </c>
      <c r="J785" s="81" t="s">
        <v>482</v>
      </c>
      <c r="K785" s="188" t="str">
        <f>IF(AND(ISBLANK('C7'!V38),$L$785&lt;&gt;"Z"),"",'C7'!V38)</f>
        <v/>
      </c>
      <c r="L785" s="188" t="str">
        <f>IF(ISBLANK('C7'!W38),"",'C7'!W38)</f>
        <v/>
      </c>
      <c r="M785" s="78" t="str">
        <f t="shared" si="13"/>
        <v>OK</v>
      </c>
      <c r="N785" s="79"/>
    </row>
    <row r="786" spans="1:14" hidden="1">
      <c r="A786" s="80" t="s">
        <v>2592</v>
      </c>
      <c r="B786" s="186" t="s">
        <v>2128</v>
      </c>
      <c r="C786" s="187" t="s">
        <v>430</v>
      </c>
      <c r="D786" s="189" t="s">
        <v>1383</v>
      </c>
      <c r="E786" s="187" t="s">
        <v>482</v>
      </c>
      <c r="F786" s="187" t="s">
        <v>430</v>
      </c>
      <c r="G786" s="189" t="s">
        <v>622</v>
      </c>
      <c r="H786" s="188" t="str">
        <f>IF(OR(AND('C7'!V15="",'C7'!W15=""),AND('C7'!V27="",'C7'!W27=""),AND('C7'!W15="X",'C7'!W27="X"),OR('C7'!W15="M",'C7'!W27="M")),"",SUM('C7'!V15,'C7'!V27))</f>
        <v/>
      </c>
      <c r="I786" s="188" t="str">
        <f>IF(AND(AND('C7'!W15="X",'C7'!W27="X"),SUM('C7'!V15,'C7'!V27)=0,ISNUMBER('C7'!V39)),"",IF(OR('C7'!W15="M",'C7'!W27="M"),"M",IF(AND('C7'!W15='C7'!W27,OR('C7'!W15="X",'C7'!W15="W",'C7'!W15="Z")),UPPER('C7'!W15),"")))</f>
        <v/>
      </c>
      <c r="J786" s="81" t="s">
        <v>482</v>
      </c>
      <c r="K786" s="188" t="str">
        <f>IF(AND(ISBLANK('C7'!V39),$L$786&lt;&gt;"Z"),"",'C7'!V39)</f>
        <v/>
      </c>
      <c r="L786" s="188" t="str">
        <f>IF(ISBLANK('C7'!W39),"",'C7'!W39)</f>
        <v/>
      </c>
      <c r="M786" s="78" t="str">
        <f t="shared" si="13"/>
        <v>OK</v>
      </c>
      <c r="N786" s="79"/>
    </row>
    <row r="787" spans="1:14" hidden="1">
      <c r="A787" s="80" t="s">
        <v>2592</v>
      </c>
      <c r="B787" s="186" t="s">
        <v>2129</v>
      </c>
      <c r="C787" s="187" t="s">
        <v>430</v>
      </c>
      <c r="D787" s="189" t="s">
        <v>1385</v>
      </c>
      <c r="E787" s="187" t="s">
        <v>482</v>
      </c>
      <c r="F787" s="187" t="s">
        <v>430</v>
      </c>
      <c r="G787" s="189" t="s">
        <v>625</v>
      </c>
      <c r="H787" s="188" t="str">
        <f>IF(OR(AND('C7'!V16="",'C7'!W16=""),AND('C7'!V28="",'C7'!W28=""),AND('C7'!W16="X",'C7'!W28="X"),OR('C7'!W16="M",'C7'!W28="M")),"",SUM('C7'!V16,'C7'!V28))</f>
        <v/>
      </c>
      <c r="I787" s="188" t="str">
        <f>IF(AND(AND('C7'!W16="X",'C7'!W28="X"),SUM('C7'!V16,'C7'!V28)=0,ISNUMBER('C7'!V40)),"",IF(OR('C7'!W16="M",'C7'!W28="M"),"M",IF(AND('C7'!W16='C7'!W28,OR('C7'!W16="X",'C7'!W16="W",'C7'!W16="Z")),UPPER('C7'!W16),"")))</f>
        <v/>
      </c>
      <c r="J787" s="81" t="s">
        <v>482</v>
      </c>
      <c r="K787" s="188" t="str">
        <f>IF(AND(ISBLANK('C7'!V40),$L$787&lt;&gt;"Z"),"",'C7'!V40)</f>
        <v/>
      </c>
      <c r="L787" s="188" t="str">
        <f>IF(ISBLANK('C7'!W40),"",'C7'!W40)</f>
        <v/>
      </c>
      <c r="M787" s="78" t="str">
        <f t="shared" si="13"/>
        <v>OK</v>
      </c>
      <c r="N787" s="79"/>
    </row>
    <row r="788" spans="1:14" hidden="1">
      <c r="A788" s="80" t="s">
        <v>2592</v>
      </c>
      <c r="B788" s="186" t="s">
        <v>2130</v>
      </c>
      <c r="C788" s="187" t="s">
        <v>430</v>
      </c>
      <c r="D788" s="189" t="s">
        <v>1387</v>
      </c>
      <c r="E788" s="187" t="s">
        <v>482</v>
      </c>
      <c r="F788" s="187" t="s">
        <v>430</v>
      </c>
      <c r="G788" s="189" t="s">
        <v>628</v>
      </c>
      <c r="H788" s="188" t="str">
        <f>IF(OR(AND('C7'!V17="",'C7'!W17=""),AND('C7'!V29="",'C7'!W29=""),AND('C7'!W17="X",'C7'!W29="X"),OR('C7'!W17="M",'C7'!W29="M")),"",SUM('C7'!V17,'C7'!V29))</f>
        <v/>
      </c>
      <c r="I788" s="188" t="str">
        <f>IF(AND(AND('C7'!W17="X",'C7'!W29="X"),SUM('C7'!V17,'C7'!V29)=0,ISNUMBER('C7'!V41)),"",IF(OR('C7'!W17="M",'C7'!W29="M"),"M",IF(AND('C7'!W17='C7'!W29,OR('C7'!W17="X",'C7'!W17="W",'C7'!W17="Z")),UPPER('C7'!W17),"")))</f>
        <v/>
      </c>
      <c r="J788" s="81" t="s">
        <v>482</v>
      </c>
      <c r="K788" s="188" t="str">
        <f>IF(AND(ISBLANK('C7'!V41),$L$788&lt;&gt;"Z"),"",'C7'!V41)</f>
        <v/>
      </c>
      <c r="L788" s="188" t="str">
        <f>IF(ISBLANK('C7'!W41),"",'C7'!W41)</f>
        <v/>
      </c>
      <c r="M788" s="78" t="str">
        <f t="shared" si="13"/>
        <v>OK</v>
      </c>
      <c r="N788" s="79"/>
    </row>
    <row r="789" spans="1:14" hidden="1">
      <c r="A789" s="80" t="s">
        <v>2592</v>
      </c>
      <c r="B789" s="186" t="s">
        <v>2131</v>
      </c>
      <c r="C789" s="187" t="s">
        <v>430</v>
      </c>
      <c r="D789" s="189" t="s">
        <v>1389</v>
      </c>
      <c r="E789" s="187" t="s">
        <v>482</v>
      </c>
      <c r="F789" s="187" t="s">
        <v>430</v>
      </c>
      <c r="G789" s="189" t="s">
        <v>516</v>
      </c>
      <c r="H789" s="188" t="str">
        <f>IF(OR(AND('C7'!V18="",'C7'!W18=""),AND('C7'!V30="",'C7'!W30=""),AND('C7'!W18="X",'C7'!W30="X"),OR('C7'!W18="M",'C7'!W30="M")),"",SUM('C7'!V18,'C7'!V30))</f>
        <v/>
      </c>
      <c r="I789" s="188" t="str">
        <f>IF(AND(AND('C7'!W18="X",'C7'!W30="X"),SUM('C7'!V18,'C7'!V30)=0,ISNUMBER('C7'!V42)),"",IF(OR('C7'!W18="M",'C7'!W30="M"),"M",IF(AND('C7'!W18='C7'!W30,OR('C7'!W18="X",'C7'!W18="W",'C7'!W18="Z")),UPPER('C7'!W18),"")))</f>
        <v/>
      </c>
      <c r="J789" s="81" t="s">
        <v>482</v>
      </c>
      <c r="K789" s="188" t="str">
        <f>IF(AND(ISBLANK('C7'!V42),$L$789&lt;&gt;"Z"),"",'C7'!V42)</f>
        <v/>
      </c>
      <c r="L789" s="188" t="str">
        <f>IF(ISBLANK('C7'!W42),"",'C7'!W42)</f>
        <v/>
      </c>
      <c r="M789" s="78" t="str">
        <f t="shared" si="13"/>
        <v>OK</v>
      </c>
      <c r="N789" s="79"/>
    </row>
    <row r="790" spans="1:14" hidden="1">
      <c r="A790" s="80" t="s">
        <v>2592</v>
      </c>
      <c r="B790" s="186" t="s">
        <v>2132</v>
      </c>
      <c r="C790" s="187" t="s">
        <v>430</v>
      </c>
      <c r="D790" s="189" t="s">
        <v>1391</v>
      </c>
      <c r="E790" s="187" t="s">
        <v>482</v>
      </c>
      <c r="F790" s="187" t="s">
        <v>430</v>
      </c>
      <c r="G790" s="189" t="s">
        <v>834</v>
      </c>
      <c r="H790" s="188" t="str">
        <f>IF(OR(AND('C7'!V19="",'C7'!W19=""),AND('C7'!V31="",'C7'!W31=""),AND('C7'!W19="X",'C7'!W31="X"),OR('C7'!W19="M",'C7'!W31="M")),"",SUM('C7'!V19,'C7'!V31))</f>
        <v/>
      </c>
      <c r="I790" s="188" t="str">
        <f>IF(AND(AND('C7'!W19="X",'C7'!W31="X"),SUM('C7'!V19,'C7'!V31)=0,ISNUMBER('C7'!V43)),"",IF(OR('C7'!W19="M",'C7'!W31="M"),"M",IF(AND('C7'!W19='C7'!W31,OR('C7'!W19="X",'C7'!W19="W",'C7'!W19="Z")),UPPER('C7'!W19),"")))</f>
        <v/>
      </c>
      <c r="J790" s="81" t="s">
        <v>482</v>
      </c>
      <c r="K790" s="188" t="str">
        <f>IF(AND(ISBLANK('C7'!V43),$L$790&lt;&gt;"Z"),"",'C7'!V43)</f>
        <v/>
      </c>
      <c r="L790" s="188" t="str">
        <f>IF(ISBLANK('C7'!W43),"",'C7'!W43)</f>
        <v/>
      </c>
      <c r="M790" s="78" t="str">
        <f t="shared" si="13"/>
        <v>OK</v>
      </c>
      <c r="N790" s="79"/>
    </row>
    <row r="791" spans="1:14" hidden="1">
      <c r="A791" s="80" t="s">
        <v>2592</v>
      </c>
      <c r="B791" s="186" t="s">
        <v>2133</v>
      </c>
      <c r="C791" s="187" t="s">
        <v>430</v>
      </c>
      <c r="D791" s="189" t="s">
        <v>1393</v>
      </c>
      <c r="E791" s="187" t="s">
        <v>482</v>
      </c>
      <c r="F791" s="187" t="s">
        <v>430</v>
      </c>
      <c r="G791" s="189" t="s">
        <v>633</v>
      </c>
      <c r="H791" s="188" t="str">
        <f>IF(OR(AND('C7'!V20="",'C7'!W20=""),AND('C7'!V32="",'C7'!W32=""),AND('C7'!W20="X",'C7'!W32="X"),OR('C7'!W20="M",'C7'!W32="M")),"",SUM('C7'!V20,'C7'!V32))</f>
        <v/>
      </c>
      <c r="I791" s="188" t="str">
        <f>IF(AND(AND('C7'!W20="X",'C7'!W32="X"),SUM('C7'!V20,'C7'!V32)=0,ISNUMBER('C7'!V44)),"",IF(OR('C7'!W20="M",'C7'!W32="M"),"M",IF(AND('C7'!W20='C7'!W32,OR('C7'!W20="X",'C7'!W20="W",'C7'!W20="Z")),UPPER('C7'!W20),"")))</f>
        <v/>
      </c>
      <c r="J791" s="81" t="s">
        <v>482</v>
      </c>
      <c r="K791" s="188" t="str">
        <f>IF(AND(ISBLANK('C7'!V44),$L$791&lt;&gt;"Z"),"",'C7'!V44)</f>
        <v/>
      </c>
      <c r="L791" s="188" t="str">
        <f>IF(ISBLANK('C7'!W44),"",'C7'!W44)</f>
        <v/>
      </c>
      <c r="M791" s="78" t="str">
        <f t="shared" si="13"/>
        <v>OK</v>
      </c>
      <c r="N791" s="79"/>
    </row>
    <row r="792" spans="1:14" hidden="1">
      <c r="A792" s="80" t="s">
        <v>2592</v>
      </c>
      <c r="B792" s="186" t="s">
        <v>2134</v>
      </c>
      <c r="C792" s="187" t="s">
        <v>430</v>
      </c>
      <c r="D792" s="189" t="s">
        <v>1395</v>
      </c>
      <c r="E792" s="187" t="s">
        <v>482</v>
      </c>
      <c r="F792" s="187" t="s">
        <v>430</v>
      </c>
      <c r="G792" s="189" t="s">
        <v>636</v>
      </c>
      <c r="H792" s="188" t="str">
        <f>IF(OR(AND('C7'!V21="",'C7'!W21=""),AND('C7'!V33="",'C7'!W33=""),AND('C7'!W21="X",'C7'!W33="X"),OR('C7'!W21="M",'C7'!W33="M")),"",SUM('C7'!V21,'C7'!V33))</f>
        <v/>
      </c>
      <c r="I792" s="188" t="str">
        <f>IF(AND(AND('C7'!W21="X",'C7'!W33="X"),SUM('C7'!V21,'C7'!V33)=0,ISNUMBER('C7'!V45)),"",IF(OR('C7'!W21="M",'C7'!W33="M"),"M",IF(AND('C7'!W21='C7'!W33,OR('C7'!W21="X",'C7'!W21="W",'C7'!W21="Z")),UPPER('C7'!W21),"")))</f>
        <v/>
      </c>
      <c r="J792" s="81" t="s">
        <v>482</v>
      </c>
      <c r="K792" s="188" t="str">
        <f>IF(AND(ISBLANK('C7'!V45),$L$792&lt;&gt;"Z"),"",'C7'!V45)</f>
        <v/>
      </c>
      <c r="L792" s="188" t="str">
        <f>IF(ISBLANK('C7'!W45),"",'C7'!W45)</f>
        <v/>
      </c>
      <c r="M792" s="78" t="str">
        <f t="shared" si="13"/>
        <v>OK</v>
      </c>
      <c r="N792" s="79"/>
    </row>
    <row r="793" spans="1:14" hidden="1">
      <c r="A793" s="80" t="s">
        <v>2592</v>
      </c>
      <c r="B793" s="186" t="s">
        <v>2135</v>
      </c>
      <c r="C793" s="187" t="s">
        <v>430</v>
      </c>
      <c r="D793" s="189" t="s">
        <v>1397</v>
      </c>
      <c r="E793" s="187" t="s">
        <v>482</v>
      </c>
      <c r="F793" s="187" t="s">
        <v>430</v>
      </c>
      <c r="G793" s="189" t="s">
        <v>639</v>
      </c>
      <c r="H793" s="188" t="str">
        <f>IF(OR(AND('C7'!V22="",'C7'!W22=""),AND('C7'!V34="",'C7'!W34=""),AND('C7'!W22="X",'C7'!W34="X"),OR('C7'!W22="M",'C7'!W34="M")),"",SUM('C7'!V22,'C7'!V34))</f>
        <v/>
      </c>
      <c r="I793" s="188" t="str">
        <f>IF(AND(AND('C7'!W22="X",'C7'!W34="X"),SUM('C7'!V22,'C7'!V34)=0,ISNUMBER('C7'!V46)),"",IF(OR('C7'!W22="M",'C7'!W34="M"),"M",IF(AND('C7'!W22='C7'!W34,OR('C7'!W22="X",'C7'!W22="W",'C7'!W22="Z")),UPPER('C7'!W22),"")))</f>
        <v/>
      </c>
      <c r="J793" s="81" t="s">
        <v>482</v>
      </c>
      <c r="K793" s="188" t="str">
        <f>IF(AND(ISBLANK('C7'!V46),$L$793&lt;&gt;"Z"),"",'C7'!V46)</f>
        <v/>
      </c>
      <c r="L793" s="188" t="str">
        <f>IF(ISBLANK('C7'!W46),"",'C7'!W46)</f>
        <v/>
      </c>
      <c r="M793" s="78" t="str">
        <f t="shared" si="13"/>
        <v>OK</v>
      </c>
      <c r="N793" s="79"/>
    </row>
    <row r="794" spans="1:14" hidden="1">
      <c r="A794" s="80" t="s">
        <v>2592</v>
      </c>
      <c r="B794" s="186" t="s">
        <v>2136</v>
      </c>
      <c r="C794" s="187" t="s">
        <v>430</v>
      </c>
      <c r="D794" s="189" t="s">
        <v>1399</v>
      </c>
      <c r="E794" s="187" t="s">
        <v>482</v>
      </c>
      <c r="F794" s="187" t="s">
        <v>430</v>
      </c>
      <c r="G794" s="189" t="s">
        <v>642</v>
      </c>
      <c r="H794" s="188" t="str">
        <f>IF(OR(AND('C7'!V23="",'C7'!W23=""),AND('C7'!V35="",'C7'!W35=""),AND('C7'!W23="X",'C7'!W35="X"),OR('C7'!W23="M",'C7'!W35="M")),"",SUM('C7'!V23,'C7'!V35))</f>
        <v/>
      </c>
      <c r="I794" s="188" t="str">
        <f>IF(AND(AND('C7'!W23="X",'C7'!W35="X"),SUM('C7'!V23,'C7'!V35)=0,ISNUMBER('C7'!V47)),"",IF(OR('C7'!W23="M",'C7'!W35="M"),"M",IF(AND('C7'!W23='C7'!W35,OR('C7'!W23="X",'C7'!W23="W",'C7'!W23="Z")),UPPER('C7'!W23),"")))</f>
        <v/>
      </c>
      <c r="J794" s="81" t="s">
        <v>482</v>
      </c>
      <c r="K794" s="188" t="str">
        <f>IF(AND(ISBLANK('C7'!V47),$L$794&lt;&gt;"Z"),"",'C7'!V47)</f>
        <v/>
      </c>
      <c r="L794" s="188" t="str">
        <f>IF(ISBLANK('C7'!W47),"",'C7'!W47)</f>
        <v/>
      </c>
      <c r="M794" s="78" t="str">
        <f t="shared" si="13"/>
        <v>OK</v>
      </c>
      <c r="N794" s="79"/>
    </row>
    <row r="795" spans="1:14" hidden="1">
      <c r="A795" s="80" t="s">
        <v>2592</v>
      </c>
      <c r="B795" s="186" t="s">
        <v>2137</v>
      </c>
      <c r="C795" s="187" t="s">
        <v>430</v>
      </c>
      <c r="D795" s="189" t="s">
        <v>1401</v>
      </c>
      <c r="E795" s="187" t="s">
        <v>482</v>
      </c>
      <c r="F795" s="187" t="s">
        <v>430</v>
      </c>
      <c r="G795" s="189" t="s">
        <v>645</v>
      </c>
      <c r="H795" s="188" t="str">
        <f>IF(OR(AND('C7'!V24="",'C7'!W24=""),AND('C7'!V36="",'C7'!W36=""),AND('C7'!W24="X",'C7'!W36="X"),OR('C7'!W24="M",'C7'!W36="M")),"",SUM('C7'!V24,'C7'!V36))</f>
        <v/>
      </c>
      <c r="I795" s="188" t="str">
        <f>IF(AND(AND('C7'!W24="X",'C7'!W36="X"),SUM('C7'!V24,'C7'!V36)=0,ISNUMBER('C7'!V48)),"",IF(OR('C7'!W24="M",'C7'!W36="M"),"M",IF(AND('C7'!W24='C7'!W36,OR('C7'!W24="X",'C7'!W24="W",'C7'!W24="Z")),UPPER('C7'!W24),"")))</f>
        <v/>
      </c>
      <c r="J795" s="81" t="s">
        <v>482</v>
      </c>
      <c r="K795" s="188" t="str">
        <f>IF(AND(ISBLANK('C7'!V48),$L$795&lt;&gt;"Z"),"",'C7'!V48)</f>
        <v/>
      </c>
      <c r="L795" s="188" t="str">
        <f>IF(ISBLANK('C7'!W48),"",'C7'!W48)</f>
        <v/>
      </c>
      <c r="M795" s="78" t="str">
        <f t="shared" si="13"/>
        <v>OK</v>
      </c>
      <c r="N795" s="79"/>
    </row>
    <row r="796" spans="1:14" hidden="1">
      <c r="A796" s="80" t="s">
        <v>2592</v>
      </c>
      <c r="B796" s="186" t="s">
        <v>2138</v>
      </c>
      <c r="C796" s="187" t="s">
        <v>430</v>
      </c>
      <c r="D796" s="189" t="s">
        <v>1403</v>
      </c>
      <c r="E796" s="187" t="s">
        <v>482</v>
      </c>
      <c r="F796" s="187" t="s">
        <v>430</v>
      </c>
      <c r="G796" s="189" t="s">
        <v>491</v>
      </c>
      <c r="H796" s="188" t="str">
        <f>IF(OR(AND('C7'!V25="",'C7'!W25=""),AND('C7'!V37="",'C7'!W37=""),AND('C7'!W25="X",'C7'!W37="X"),OR('C7'!W25="M",'C7'!W37="M")),"",SUM('C7'!V25,'C7'!V37))</f>
        <v/>
      </c>
      <c r="I796" s="188" t="str">
        <f>IF(AND(AND('C7'!W25="X",'C7'!W37="X"),SUM('C7'!V25,'C7'!V37)=0,ISNUMBER('C7'!V49)),"",IF(OR('C7'!W25="M",'C7'!W37="M"),"M",IF(AND('C7'!W25='C7'!W37,OR('C7'!W25="X",'C7'!W25="W",'C7'!W25="Z")),UPPER('C7'!W25),"")))</f>
        <v/>
      </c>
      <c r="J796" s="81" t="s">
        <v>482</v>
      </c>
      <c r="K796" s="188" t="str">
        <f>IF(AND(ISBLANK('C7'!V49),$L$796&lt;&gt;"Z"),"",'C7'!V49)</f>
        <v/>
      </c>
      <c r="L796" s="188" t="str">
        <f>IF(ISBLANK('C7'!W49),"",'C7'!W49)</f>
        <v/>
      </c>
      <c r="M796" s="78" t="str">
        <f t="shared" si="13"/>
        <v>OK</v>
      </c>
      <c r="N796" s="79"/>
    </row>
    <row r="797" spans="1:14" hidden="1">
      <c r="A797" s="80" t="s">
        <v>2592</v>
      </c>
      <c r="B797" s="186" t="s">
        <v>2139</v>
      </c>
      <c r="C797" s="187" t="s">
        <v>430</v>
      </c>
      <c r="D797" s="189" t="s">
        <v>1405</v>
      </c>
      <c r="E797" s="187" t="s">
        <v>482</v>
      </c>
      <c r="F797" s="187" t="s">
        <v>430</v>
      </c>
      <c r="G797" s="189" t="s">
        <v>185</v>
      </c>
      <c r="H797" s="188" t="str">
        <f>IF(OR(SUMPRODUCT(--('C7'!Y14:'C7'!Y24=""),--('C7'!Z14:'C7'!Z24=""))&gt;0,COUNTIF('C7'!Z14:'C7'!Z24,"M")&gt;0,COUNTIF('C7'!Z14:'C7'!Z24,"X")=11),"",SUM('C7'!Y14:'C7'!Y24))</f>
        <v/>
      </c>
      <c r="I797" s="188" t="str">
        <f>IF(AND(COUNTIF('C7'!Z14:'C7'!Z24,"X")=11,SUM('C7'!Y14:'C7'!Y24)=0,ISNUMBER('C7'!Y25)),"",IF(COUNTIF('C7'!Z14:'C7'!Z24,"M")&gt;0,"M",IF(AND(COUNTIF('C7'!Z14:'C7'!Z24,'C7'!Z14)=11,OR('C7'!Z14="X",'C7'!Z14="W",'C7'!Z14="Z")),UPPER('C7'!Z14),"")))</f>
        <v/>
      </c>
      <c r="J797" s="81" t="s">
        <v>482</v>
      </c>
      <c r="K797" s="188" t="str">
        <f>IF(AND(ISBLANK('C7'!Y25),$L$797&lt;&gt;"Z"),"",'C7'!Y25)</f>
        <v/>
      </c>
      <c r="L797" s="188" t="str">
        <f>IF(ISBLANK('C7'!Z25),"",'C7'!Z25)</f>
        <v/>
      </c>
      <c r="M797" s="78" t="str">
        <f t="shared" si="13"/>
        <v>OK</v>
      </c>
      <c r="N797" s="79"/>
    </row>
    <row r="798" spans="1:14" hidden="1">
      <c r="A798" s="80" t="s">
        <v>2592</v>
      </c>
      <c r="B798" s="186" t="s">
        <v>2140</v>
      </c>
      <c r="C798" s="187" t="s">
        <v>430</v>
      </c>
      <c r="D798" s="189" t="s">
        <v>1407</v>
      </c>
      <c r="E798" s="187" t="s">
        <v>482</v>
      </c>
      <c r="F798" s="187" t="s">
        <v>430</v>
      </c>
      <c r="G798" s="189" t="s">
        <v>506</v>
      </c>
      <c r="H798" s="188" t="str">
        <f>IF(OR(SUMPRODUCT(--('C7'!Y26:'C7'!Y36=""),--('C7'!Z26:'C7'!Z36=""))&gt;0,COUNTIF('C7'!Z26:'C7'!Z36,"M")&gt;0,COUNTIF('C7'!Z26:'C7'!Z36,"X")=11),"",SUM('C7'!Y26:'C7'!Y36))</f>
        <v/>
      </c>
      <c r="I798" s="188" t="str">
        <f>IF(AND(COUNTIF('C7'!Z26:'C7'!Z36,"X")=11,SUM('C7'!Y26:'C7'!Y36)=0,ISNUMBER('C7'!Y37)),"",IF(COUNTIF('C7'!Z26:'C7'!Z36,"M")&gt;0,"M",IF(AND(COUNTIF('C7'!Z26:'C7'!Z36,'C7'!Z26)=11,OR('C7'!Z26="X",'C7'!Z26="W",'C7'!Z26="Z")),UPPER('C7'!Z26),"")))</f>
        <v/>
      </c>
      <c r="J798" s="81" t="s">
        <v>482</v>
      </c>
      <c r="K798" s="188" t="str">
        <f>IF(AND(ISBLANK('C7'!Y37),$L$798&lt;&gt;"Z"),"",'C7'!Y37)</f>
        <v/>
      </c>
      <c r="L798" s="188" t="str">
        <f>IF(ISBLANK('C7'!Z37),"",'C7'!Z37)</f>
        <v/>
      </c>
      <c r="M798" s="78" t="str">
        <f t="shared" si="13"/>
        <v>OK</v>
      </c>
      <c r="N798" s="79"/>
    </row>
    <row r="799" spans="1:14" hidden="1">
      <c r="A799" s="80" t="s">
        <v>2592</v>
      </c>
      <c r="B799" s="186" t="s">
        <v>2141</v>
      </c>
      <c r="C799" s="187" t="s">
        <v>430</v>
      </c>
      <c r="D799" s="189" t="s">
        <v>1409</v>
      </c>
      <c r="E799" s="187" t="s">
        <v>482</v>
      </c>
      <c r="F799" s="187" t="s">
        <v>430</v>
      </c>
      <c r="G799" s="189" t="s">
        <v>618</v>
      </c>
      <c r="H799" s="188" t="str">
        <f>IF(OR(AND('C7'!Y14="",'C7'!Z14=""),AND('C7'!Y26="",'C7'!Z26=""),AND('C7'!Z14="X",'C7'!Z26="X"),OR('C7'!Z14="M",'C7'!Z26="M")),"",SUM('C7'!Y14,'C7'!Y26))</f>
        <v/>
      </c>
      <c r="I799" s="188" t="str">
        <f>IF(AND(AND('C7'!Z14="X",'C7'!Z26="X"),SUM('C7'!Y14,'C7'!Y26)=0,ISNUMBER('C7'!Y38)),"",IF(OR('C7'!Z14="M",'C7'!Z26="M"),"M",IF(AND('C7'!Z14='C7'!Z26,OR('C7'!Z14="X",'C7'!Z14="W",'C7'!Z14="Z")),UPPER('C7'!Z14),"")))</f>
        <v/>
      </c>
      <c r="J799" s="81" t="s">
        <v>482</v>
      </c>
      <c r="K799" s="188" t="str">
        <f>IF(AND(ISBLANK('C7'!Y38),$L$799&lt;&gt;"Z"),"",'C7'!Y38)</f>
        <v/>
      </c>
      <c r="L799" s="188" t="str">
        <f>IF(ISBLANK('C7'!Z38),"",'C7'!Z38)</f>
        <v/>
      </c>
      <c r="M799" s="78" t="str">
        <f t="shared" si="13"/>
        <v>OK</v>
      </c>
      <c r="N799" s="79"/>
    </row>
    <row r="800" spans="1:14" hidden="1">
      <c r="A800" s="80" t="s">
        <v>2592</v>
      </c>
      <c r="B800" s="186" t="s">
        <v>2142</v>
      </c>
      <c r="C800" s="187" t="s">
        <v>430</v>
      </c>
      <c r="D800" s="189" t="s">
        <v>1411</v>
      </c>
      <c r="E800" s="187" t="s">
        <v>482</v>
      </c>
      <c r="F800" s="187" t="s">
        <v>430</v>
      </c>
      <c r="G800" s="189" t="s">
        <v>621</v>
      </c>
      <c r="H800" s="188" t="str">
        <f>IF(OR(AND('C7'!Y15="",'C7'!Z15=""),AND('C7'!Y27="",'C7'!Z27=""),AND('C7'!Z15="X",'C7'!Z27="X"),OR('C7'!Z15="M",'C7'!Z27="M")),"",SUM('C7'!Y15,'C7'!Y27))</f>
        <v/>
      </c>
      <c r="I800" s="188" t="str">
        <f>IF(AND(AND('C7'!Z15="X",'C7'!Z27="X"),SUM('C7'!Y15,'C7'!Y27)=0,ISNUMBER('C7'!Y39)),"",IF(OR('C7'!Z15="M",'C7'!Z27="M"),"M",IF(AND('C7'!Z15='C7'!Z27,OR('C7'!Z15="X",'C7'!Z15="W",'C7'!Z15="Z")),UPPER('C7'!Z15),"")))</f>
        <v/>
      </c>
      <c r="J800" s="81" t="s">
        <v>482</v>
      </c>
      <c r="K800" s="188" t="str">
        <f>IF(AND(ISBLANK('C7'!Y39),$L$800&lt;&gt;"Z"),"",'C7'!Y39)</f>
        <v/>
      </c>
      <c r="L800" s="188" t="str">
        <f>IF(ISBLANK('C7'!Z39),"",'C7'!Z39)</f>
        <v/>
      </c>
      <c r="M800" s="78" t="str">
        <f t="shared" si="13"/>
        <v>OK</v>
      </c>
      <c r="N800" s="79"/>
    </row>
    <row r="801" spans="1:14" hidden="1">
      <c r="A801" s="80" t="s">
        <v>2592</v>
      </c>
      <c r="B801" s="186" t="s">
        <v>2143</v>
      </c>
      <c r="C801" s="187" t="s">
        <v>430</v>
      </c>
      <c r="D801" s="189" t="s">
        <v>1413</v>
      </c>
      <c r="E801" s="187" t="s">
        <v>482</v>
      </c>
      <c r="F801" s="187" t="s">
        <v>430</v>
      </c>
      <c r="G801" s="189" t="s">
        <v>624</v>
      </c>
      <c r="H801" s="188" t="str">
        <f>IF(OR(AND('C7'!Y16="",'C7'!Z16=""),AND('C7'!Y28="",'C7'!Z28=""),AND('C7'!Z16="X",'C7'!Z28="X"),OR('C7'!Z16="M",'C7'!Z28="M")),"",SUM('C7'!Y16,'C7'!Y28))</f>
        <v/>
      </c>
      <c r="I801" s="188" t="str">
        <f>IF(AND(AND('C7'!Z16="X",'C7'!Z28="X"),SUM('C7'!Y16,'C7'!Y28)=0,ISNUMBER('C7'!Y40)),"",IF(OR('C7'!Z16="M",'C7'!Z28="M"),"M",IF(AND('C7'!Z16='C7'!Z28,OR('C7'!Z16="X",'C7'!Z16="W",'C7'!Z16="Z")),UPPER('C7'!Z16),"")))</f>
        <v/>
      </c>
      <c r="J801" s="81" t="s">
        <v>482</v>
      </c>
      <c r="K801" s="188" t="str">
        <f>IF(AND(ISBLANK('C7'!Y40),$L$801&lt;&gt;"Z"),"",'C7'!Y40)</f>
        <v/>
      </c>
      <c r="L801" s="188" t="str">
        <f>IF(ISBLANK('C7'!Z40),"",'C7'!Z40)</f>
        <v/>
      </c>
      <c r="M801" s="78" t="str">
        <f t="shared" si="13"/>
        <v>OK</v>
      </c>
      <c r="N801" s="79"/>
    </row>
    <row r="802" spans="1:14" hidden="1">
      <c r="A802" s="80" t="s">
        <v>2592</v>
      </c>
      <c r="B802" s="186" t="s">
        <v>2144</v>
      </c>
      <c r="C802" s="187" t="s">
        <v>430</v>
      </c>
      <c r="D802" s="189" t="s">
        <v>1415</v>
      </c>
      <c r="E802" s="187" t="s">
        <v>482</v>
      </c>
      <c r="F802" s="187" t="s">
        <v>430</v>
      </c>
      <c r="G802" s="189" t="s">
        <v>627</v>
      </c>
      <c r="H802" s="188" t="str">
        <f>IF(OR(AND('C7'!Y17="",'C7'!Z17=""),AND('C7'!Y29="",'C7'!Z29=""),AND('C7'!Z17="X",'C7'!Z29="X"),OR('C7'!Z17="M",'C7'!Z29="M")),"",SUM('C7'!Y17,'C7'!Y29))</f>
        <v/>
      </c>
      <c r="I802" s="188" t="str">
        <f>IF(AND(AND('C7'!Z17="X",'C7'!Z29="X"),SUM('C7'!Y17,'C7'!Y29)=0,ISNUMBER('C7'!Y41)),"",IF(OR('C7'!Z17="M",'C7'!Z29="M"),"M",IF(AND('C7'!Z17='C7'!Z29,OR('C7'!Z17="X",'C7'!Z17="W",'C7'!Z17="Z")),UPPER('C7'!Z17),"")))</f>
        <v/>
      </c>
      <c r="J802" s="81" t="s">
        <v>482</v>
      </c>
      <c r="K802" s="188" t="str">
        <f>IF(AND(ISBLANK('C7'!Y41),$L$802&lt;&gt;"Z"),"",'C7'!Y41)</f>
        <v/>
      </c>
      <c r="L802" s="188" t="str">
        <f>IF(ISBLANK('C7'!Z41),"",'C7'!Z41)</f>
        <v/>
      </c>
      <c r="M802" s="78" t="str">
        <f t="shared" si="13"/>
        <v>OK</v>
      </c>
      <c r="N802" s="79"/>
    </row>
    <row r="803" spans="1:14" hidden="1">
      <c r="A803" s="80" t="s">
        <v>2592</v>
      </c>
      <c r="B803" s="186" t="s">
        <v>2145</v>
      </c>
      <c r="C803" s="187" t="s">
        <v>430</v>
      </c>
      <c r="D803" s="189" t="s">
        <v>1417</v>
      </c>
      <c r="E803" s="187" t="s">
        <v>482</v>
      </c>
      <c r="F803" s="187" t="s">
        <v>430</v>
      </c>
      <c r="G803" s="189" t="s">
        <v>630</v>
      </c>
      <c r="H803" s="188" t="str">
        <f>IF(OR(AND('C7'!Y18="",'C7'!Z18=""),AND('C7'!Y30="",'C7'!Z30=""),AND('C7'!Z18="X",'C7'!Z30="X"),OR('C7'!Z18="M",'C7'!Z30="M")),"",SUM('C7'!Y18,'C7'!Y30))</f>
        <v/>
      </c>
      <c r="I803" s="188" t="str">
        <f>IF(AND(AND('C7'!Z18="X",'C7'!Z30="X"),SUM('C7'!Y18,'C7'!Y30)=0,ISNUMBER('C7'!Y42)),"",IF(OR('C7'!Z18="M",'C7'!Z30="M"),"M",IF(AND('C7'!Z18='C7'!Z30,OR('C7'!Z18="X",'C7'!Z18="W",'C7'!Z18="Z")),UPPER('C7'!Z18),"")))</f>
        <v/>
      </c>
      <c r="J803" s="81" t="s">
        <v>482</v>
      </c>
      <c r="K803" s="188" t="str">
        <f>IF(AND(ISBLANK('C7'!Y42),$L$803&lt;&gt;"Z"),"",'C7'!Y42)</f>
        <v/>
      </c>
      <c r="L803" s="188" t="str">
        <f>IF(ISBLANK('C7'!Z42),"",'C7'!Z42)</f>
        <v/>
      </c>
      <c r="M803" s="78" t="str">
        <f t="shared" si="13"/>
        <v>OK</v>
      </c>
      <c r="N803" s="79"/>
    </row>
    <row r="804" spans="1:14" hidden="1">
      <c r="A804" s="80" t="s">
        <v>2592</v>
      </c>
      <c r="B804" s="186" t="s">
        <v>2146</v>
      </c>
      <c r="C804" s="187" t="s">
        <v>430</v>
      </c>
      <c r="D804" s="189" t="s">
        <v>1419</v>
      </c>
      <c r="E804" s="187" t="s">
        <v>482</v>
      </c>
      <c r="F804" s="187" t="s">
        <v>430</v>
      </c>
      <c r="G804" s="189" t="s">
        <v>871</v>
      </c>
      <c r="H804" s="188" t="str">
        <f>IF(OR(AND('C7'!Y19="",'C7'!Z19=""),AND('C7'!Y31="",'C7'!Z31=""),AND('C7'!Z19="X",'C7'!Z31="X"),OR('C7'!Z19="M",'C7'!Z31="M")),"",SUM('C7'!Y19,'C7'!Y31))</f>
        <v/>
      </c>
      <c r="I804" s="188" t="str">
        <f>IF(AND(AND('C7'!Z19="X",'C7'!Z31="X"),SUM('C7'!Y19,'C7'!Y31)=0,ISNUMBER('C7'!Y43)),"",IF(OR('C7'!Z19="M",'C7'!Z31="M"),"M",IF(AND('C7'!Z19='C7'!Z31,OR('C7'!Z19="X",'C7'!Z19="W",'C7'!Z19="Z")),UPPER('C7'!Z19),"")))</f>
        <v/>
      </c>
      <c r="J804" s="81" t="s">
        <v>482</v>
      </c>
      <c r="K804" s="188" t="str">
        <f>IF(AND(ISBLANK('C7'!Y43),$L$804&lt;&gt;"Z"),"",'C7'!Y43)</f>
        <v/>
      </c>
      <c r="L804" s="188" t="str">
        <f>IF(ISBLANK('C7'!Z43),"",'C7'!Z43)</f>
        <v/>
      </c>
      <c r="M804" s="78" t="str">
        <f t="shared" si="13"/>
        <v>OK</v>
      </c>
      <c r="N804" s="79"/>
    </row>
    <row r="805" spans="1:14" hidden="1">
      <c r="A805" s="80" t="s">
        <v>2592</v>
      </c>
      <c r="B805" s="186" t="s">
        <v>2147</v>
      </c>
      <c r="C805" s="187" t="s">
        <v>430</v>
      </c>
      <c r="D805" s="189" t="s">
        <v>1421</v>
      </c>
      <c r="E805" s="187" t="s">
        <v>482</v>
      </c>
      <c r="F805" s="187" t="s">
        <v>430</v>
      </c>
      <c r="G805" s="189" t="s">
        <v>632</v>
      </c>
      <c r="H805" s="188" t="str">
        <f>IF(OR(AND('C7'!Y20="",'C7'!Z20=""),AND('C7'!Y32="",'C7'!Z32=""),AND('C7'!Z20="X",'C7'!Z32="X"),OR('C7'!Z20="M",'C7'!Z32="M")),"",SUM('C7'!Y20,'C7'!Y32))</f>
        <v/>
      </c>
      <c r="I805" s="188" t="str">
        <f>IF(AND(AND('C7'!Z20="X",'C7'!Z32="X"),SUM('C7'!Y20,'C7'!Y32)=0,ISNUMBER('C7'!Y44)),"",IF(OR('C7'!Z20="M",'C7'!Z32="M"),"M",IF(AND('C7'!Z20='C7'!Z32,OR('C7'!Z20="X",'C7'!Z20="W",'C7'!Z20="Z")),UPPER('C7'!Z20),"")))</f>
        <v/>
      </c>
      <c r="J805" s="81" t="s">
        <v>482</v>
      </c>
      <c r="K805" s="188" t="str">
        <f>IF(AND(ISBLANK('C7'!Y44),$L$805&lt;&gt;"Z"),"",'C7'!Y44)</f>
        <v/>
      </c>
      <c r="L805" s="188" t="str">
        <f>IF(ISBLANK('C7'!Z44),"",'C7'!Z44)</f>
        <v/>
      </c>
      <c r="M805" s="78" t="str">
        <f t="shared" si="13"/>
        <v>OK</v>
      </c>
      <c r="N805" s="79"/>
    </row>
    <row r="806" spans="1:14" hidden="1">
      <c r="A806" s="80" t="s">
        <v>2592</v>
      </c>
      <c r="B806" s="186" t="s">
        <v>2148</v>
      </c>
      <c r="C806" s="187" t="s">
        <v>430</v>
      </c>
      <c r="D806" s="189" t="s">
        <v>1423</v>
      </c>
      <c r="E806" s="187" t="s">
        <v>482</v>
      </c>
      <c r="F806" s="187" t="s">
        <v>430</v>
      </c>
      <c r="G806" s="189" t="s">
        <v>635</v>
      </c>
      <c r="H806" s="188" t="str">
        <f>IF(OR(AND('C7'!Y21="",'C7'!Z21=""),AND('C7'!Y33="",'C7'!Z33=""),AND('C7'!Z21="X",'C7'!Z33="X"),OR('C7'!Z21="M",'C7'!Z33="M")),"",SUM('C7'!Y21,'C7'!Y33))</f>
        <v/>
      </c>
      <c r="I806" s="188" t="str">
        <f>IF(AND(AND('C7'!Z21="X",'C7'!Z33="X"),SUM('C7'!Y21,'C7'!Y33)=0,ISNUMBER('C7'!Y45)),"",IF(OR('C7'!Z21="M",'C7'!Z33="M"),"M",IF(AND('C7'!Z21='C7'!Z33,OR('C7'!Z21="X",'C7'!Z21="W",'C7'!Z21="Z")),UPPER('C7'!Z21),"")))</f>
        <v/>
      </c>
      <c r="J806" s="81" t="s">
        <v>482</v>
      </c>
      <c r="K806" s="188" t="str">
        <f>IF(AND(ISBLANK('C7'!Y45),$L$806&lt;&gt;"Z"),"",'C7'!Y45)</f>
        <v/>
      </c>
      <c r="L806" s="188" t="str">
        <f>IF(ISBLANK('C7'!Z45),"",'C7'!Z45)</f>
        <v/>
      </c>
      <c r="M806" s="78" t="str">
        <f t="shared" si="13"/>
        <v>OK</v>
      </c>
      <c r="N806" s="79"/>
    </row>
    <row r="807" spans="1:14" hidden="1">
      <c r="A807" s="80" t="s">
        <v>2592</v>
      </c>
      <c r="B807" s="186" t="s">
        <v>2149</v>
      </c>
      <c r="C807" s="187" t="s">
        <v>430</v>
      </c>
      <c r="D807" s="189" t="s">
        <v>1425</v>
      </c>
      <c r="E807" s="187" t="s">
        <v>482</v>
      </c>
      <c r="F807" s="187" t="s">
        <v>430</v>
      </c>
      <c r="G807" s="189" t="s">
        <v>638</v>
      </c>
      <c r="H807" s="188" t="str">
        <f>IF(OR(AND('C7'!Y22="",'C7'!Z22=""),AND('C7'!Y34="",'C7'!Z34=""),AND('C7'!Z22="X",'C7'!Z34="X"),OR('C7'!Z22="M",'C7'!Z34="M")),"",SUM('C7'!Y22,'C7'!Y34))</f>
        <v/>
      </c>
      <c r="I807" s="188" t="str">
        <f>IF(AND(AND('C7'!Z22="X",'C7'!Z34="X"),SUM('C7'!Y22,'C7'!Y34)=0,ISNUMBER('C7'!Y46)),"",IF(OR('C7'!Z22="M",'C7'!Z34="M"),"M",IF(AND('C7'!Z22='C7'!Z34,OR('C7'!Z22="X",'C7'!Z22="W",'C7'!Z22="Z")),UPPER('C7'!Z22),"")))</f>
        <v/>
      </c>
      <c r="J807" s="81" t="s">
        <v>482</v>
      </c>
      <c r="K807" s="188" t="str">
        <f>IF(AND(ISBLANK('C7'!Y46),$L$807&lt;&gt;"Z"),"",'C7'!Y46)</f>
        <v/>
      </c>
      <c r="L807" s="188" t="str">
        <f>IF(ISBLANK('C7'!Z46),"",'C7'!Z46)</f>
        <v/>
      </c>
      <c r="M807" s="78" t="str">
        <f t="shared" si="13"/>
        <v>OK</v>
      </c>
      <c r="N807" s="79"/>
    </row>
    <row r="808" spans="1:14" hidden="1">
      <c r="A808" s="80" t="s">
        <v>2592</v>
      </c>
      <c r="B808" s="186" t="s">
        <v>2150</v>
      </c>
      <c r="C808" s="187" t="s">
        <v>430</v>
      </c>
      <c r="D808" s="189" t="s">
        <v>1427</v>
      </c>
      <c r="E808" s="187" t="s">
        <v>482</v>
      </c>
      <c r="F808" s="187" t="s">
        <v>430</v>
      </c>
      <c r="G808" s="189" t="s">
        <v>641</v>
      </c>
      <c r="H808" s="188" t="str">
        <f>IF(OR(AND('C7'!Y23="",'C7'!Z23=""),AND('C7'!Y35="",'C7'!Z35=""),AND('C7'!Z23="X",'C7'!Z35="X"),OR('C7'!Z23="M",'C7'!Z35="M")),"",SUM('C7'!Y23,'C7'!Y35))</f>
        <v/>
      </c>
      <c r="I808" s="188" t="str">
        <f>IF(AND(AND('C7'!Z23="X",'C7'!Z35="X"),SUM('C7'!Y23,'C7'!Y35)=0,ISNUMBER('C7'!Y47)),"",IF(OR('C7'!Z23="M",'C7'!Z35="M"),"M",IF(AND('C7'!Z23='C7'!Z35,OR('C7'!Z23="X",'C7'!Z23="W",'C7'!Z23="Z")),UPPER('C7'!Z23),"")))</f>
        <v/>
      </c>
      <c r="J808" s="81" t="s">
        <v>482</v>
      </c>
      <c r="K808" s="188" t="str">
        <f>IF(AND(ISBLANK('C7'!Y47),$L$808&lt;&gt;"Z"),"",'C7'!Y47)</f>
        <v/>
      </c>
      <c r="L808" s="188" t="str">
        <f>IF(ISBLANK('C7'!Z47),"",'C7'!Z47)</f>
        <v/>
      </c>
      <c r="M808" s="78" t="str">
        <f t="shared" si="13"/>
        <v>OK</v>
      </c>
      <c r="N808" s="79"/>
    </row>
    <row r="809" spans="1:14" hidden="1">
      <c r="A809" s="80" t="s">
        <v>2592</v>
      </c>
      <c r="B809" s="186" t="s">
        <v>2151</v>
      </c>
      <c r="C809" s="187" t="s">
        <v>430</v>
      </c>
      <c r="D809" s="189" t="s">
        <v>1429</v>
      </c>
      <c r="E809" s="187" t="s">
        <v>482</v>
      </c>
      <c r="F809" s="187" t="s">
        <v>430</v>
      </c>
      <c r="G809" s="189" t="s">
        <v>644</v>
      </c>
      <c r="H809" s="188" t="str">
        <f>IF(OR(AND('C7'!Y24="",'C7'!Z24=""),AND('C7'!Y36="",'C7'!Z36=""),AND('C7'!Z24="X",'C7'!Z36="X"),OR('C7'!Z24="M",'C7'!Z36="M")),"",SUM('C7'!Y24,'C7'!Y36))</f>
        <v/>
      </c>
      <c r="I809" s="188" t="str">
        <f>IF(AND(AND('C7'!Z24="X",'C7'!Z36="X"),SUM('C7'!Y24,'C7'!Y36)=0,ISNUMBER('C7'!Y48)),"",IF(OR('C7'!Z24="M",'C7'!Z36="M"),"M",IF(AND('C7'!Z24='C7'!Z36,OR('C7'!Z24="X",'C7'!Z24="W",'C7'!Z24="Z")),UPPER('C7'!Z24),"")))</f>
        <v/>
      </c>
      <c r="J809" s="81" t="s">
        <v>482</v>
      </c>
      <c r="K809" s="188" t="str">
        <f>IF(AND(ISBLANK('C7'!Y48),$L$809&lt;&gt;"Z"),"",'C7'!Y48)</f>
        <v/>
      </c>
      <c r="L809" s="188" t="str">
        <f>IF(ISBLANK('C7'!Z48),"",'C7'!Z48)</f>
        <v/>
      </c>
      <c r="M809" s="78" t="str">
        <f t="shared" si="13"/>
        <v>OK</v>
      </c>
      <c r="N809" s="79"/>
    </row>
    <row r="810" spans="1:14" hidden="1">
      <c r="A810" s="80" t="s">
        <v>2592</v>
      </c>
      <c r="B810" s="186" t="s">
        <v>2152</v>
      </c>
      <c r="C810" s="187" t="s">
        <v>430</v>
      </c>
      <c r="D810" s="189" t="s">
        <v>1431</v>
      </c>
      <c r="E810" s="187" t="s">
        <v>482</v>
      </c>
      <c r="F810" s="187" t="s">
        <v>430</v>
      </c>
      <c r="G810" s="189" t="s">
        <v>495</v>
      </c>
      <c r="H810" s="188" t="str">
        <f>IF(OR(AND('C7'!Y25="",'C7'!Z25=""),AND('C7'!Y37="",'C7'!Z37=""),AND('C7'!Z25="X",'C7'!Z37="X"),OR('C7'!Z25="M",'C7'!Z37="M")),"",SUM('C7'!Y25,'C7'!Y37))</f>
        <v/>
      </c>
      <c r="I810" s="188" t="str">
        <f>IF(AND(AND('C7'!Z25="X",'C7'!Z37="X"),SUM('C7'!Y25,'C7'!Y37)=0,ISNUMBER('C7'!Y49)),"",IF(OR('C7'!Z25="M",'C7'!Z37="M"),"M",IF(AND('C7'!Z25='C7'!Z37,OR('C7'!Z25="X",'C7'!Z25="W",'C7'!Z25="Z")),UPPER('C7'!Z25),"")))</f>
        <v/>
      </c>
      <c r="J810" s="81" t="s">
        <v>482</v>
      </c>
      <c r="K810" s="188" t="str">
        <f>IF(AND(ISBLANK('C7'!Y49),$L$810&lt;&gt;"Z"),"",'C7'!Y49)</f>
        <v/>
      </c>
      <c r="L810" s="188" t="str">
        <f>IF(ISBLANK('C7'!Z49),"",'C7'!Z49)</f>
        <v/>
      </c>
      <c r="M810" s="78" t="str">
        <f t="shared" si="13"/>
        <v>OK</v>
      </c>
      <c r="N810" s="79"/>
    </row>
    <row r="811" spans="1:14" hidden="1">
      <c r="A811" s="80" t="s">
        <v>2592</v>
      </c>
      <c r="B811" s="186" t="s">
        <v>2153</v>
      </c>
      <c r="C811" s="187" t="s">
        <v>430</v>
      </c>
      <c r="D811" s="189" t="s">
        <v>1433</v>
      </c>
      <c r="E811" s="187" t="s">
        <v>482</v>
      </c>
      <c r="F811" s="187" t="s">
        <v>430</v>
      </c>
      <c r="G811" s="189" t="s">
        <v>518</v>
      </c>
      <c r="H811" s="188" t="str">
        <f>IF(OR(SUMPRODUCT(--('C7'!AB14:'C7'!AB24=""),--('C7'!AC14:'C7'!AC24=""))&gt;0,COUNTIF('C7'!AC14:'C7'!AC24,"M")&gt;0,COUNTIF('C7'!AC14:'C7'!AC24,"X")=11),"",SUM('C7'!AB14:'C7'!AB24))</f>
        <v/>
      </c>
      <c r="I811" s="188" t="str">
        <f>IF(AND(COUNTIF('C7'!AC14:'C7'!AC24,"X")=11,SUM('C7'!AB14:'C7'!AB24)=0,ISNUMBER('C7'!AB25)),"",IF(COUNTIF('C7'!AC14:'C7'!AC24,"M")&gt;0,"M",IF(AND(COUNTIF('C7'!AC14:'C7'!AC24,'C7'!AC14)=11,OR('C7'!AC14="X",'C7'!AC14="W",'C7'!AC14="Z")),UPPER('C7'!AC14),"")))</f>
        <v/>
      </c>
      <c r="J811" s="81" t="s">
        <v>482</v>
      </c>
      <c r="K811" s="188" t="str">
        <f>IF(AND(ISBLANK('C7'!AB25),$L$811&lt;&gt;"Z"),"",'C7'!AB25)</f>
        <v/>
      </c>
      <c r="L811" s="188" t="str">
        <f>IF(ISBLANK('C7'!AC25),"",'C7'!AC25)</f>
        <v/>
      </c>
      <c r="M811" s="78" t="str">
        <f t="shared" si="13"/>
        <v>OK</v>
      </c>
      <c r="N811" s="79"/>
    </row>
    <row r="812" spans="1:14" hidden="1">
      <c r="A812" s="80" t="s">
        <v>2592</v>
      </c>
      <c r="B812" s="186" t="s">
        <v>2154</v>
      </c>
      <c r="C812" s="187" t="s">
        <v>430</v>
      </c>
      <c r="D812" s="189" t="s">
        <v>1435</v>
      </c>
      <c r="E812" s="187" t="s">
        <v>482</v>
      </c>
      <c r="F812" s="187" t="s">
        <v>430</v>
      </c>
      <c r="G812" s="189" t="s">
        <v>508</v>
      </c>
      <c r="H812" s="188" t="str">
        <f>IF(OR(SUMPRODUCT(--('C7'!AB26:'C7'!AB36=""),--('C7'!AC26:'C7'!AC36=""))&gt;0,COUNTIF('C7'!AC26:'C7'!AC36,"M")&gt;0,COUNTIF('C7'!AC26:'C7'!AC36,"X")=11),"",SUM('C7'!AB26:'C7'!AB36))</f>
        <v/>
      </c>
      <c r="I812" s="188" t="str">
        <f>IF(AND(COUNTIF('C7'!AC26:'C7'!AC36,"X")=11,SUM('C7'!AB26:'C7'!AB36)=0,ISNUMBER('C7'!AB37)),"",IF(COUNTIF('C7'!AC26:'C7'!AC36,"M")&gt;0,"M",IF(AND(COUNTIF('C7'!AC26:'C7'!AC36,'C7'!AC26)=11,OR('C7'!AC26="X",'C7'!AC26="W",'C7'!AC26="Z")),UPPER('C7'!AC26),"")))</f>
        <v/>
      </c>
      <c r="J812" s="81" t="s">
        <v>482</v>
      </c>
      <c r="K812" s="188" t="str">
        <f>IF(AND(ISBLANK('C7'!AB37),$L$812&lt;&gt;"Z"),"",'C7'!AB37)</f>
        <v/>
      </c>
      <c r="L812" s="188" t="str">
        <f>IF(ISBLANK('C7'!AC37),"",'C7'!AC37)</f>
        <v/>
      </c>
      <c r="M812" s="78" t="str">
        <f t="shared" si="13"/>
        <v>OK</v>
      </c>
      <c r="N812" s="79"/>
    </row>
    <row r="813" spans="1:14" hidden="1">
      <c r="A813" s="80" t="s">
        <v>2592</v>
      </c>
      <c r="B813" s="186" t="s">
        <v>2155</v>
      </c>
      <c r="C813" s="187" t="s">
        <v>430</v>
      </c>
      <c r="D813" s="189" t="s">
        <v>1437</v>
      </c>
      <c r="E813" s="187" t="s">
        <v>482</v>
      </c>
      <c r="F813" s="187" t="s">
        <v>430</v>
      </c>
      <c r="G813" s="189" t="s">
        <v>928</v>
      </c>
      <c r="H813" s="188" t="str">
        <f>IF(OR(AND('C7'!AB14="",'C7'!AC14=""),AND('C7'!AB26="",'C7'!AC26=""),AND('C7'!AC14="X",'C7'!AC26="X"),OR('C7'!AC14="M",'C7'!AC26="M")),"",SUM('C7'!AB14,'C7'!AB26))</f>
        <v/>
      </c>
      <c r="I813" s="188" t="str">
        <f>IF(AND(AND('C7'!AC14="X",'C7'!AC26="X"),SUM('C7'!AB14,'C7'!AB26)=0,ISNUMBER('C7'!AB38)),"",IF(OR('C7'!AC14="M",'C7'!AC26="M"),"M",IF(AND('C7'!AC14='C7'!AC26,OR('C7'!AC14="X",'C7'!AC14="W",'C7'!AC14="Z")),UPPER('C7'!AC14),"")))</f>
        <v/>
      </c>
      <c r="J813" s="81" t="s">
        <v>482</v>
      </c>
      <c r="K813" s="188" t="str">
        <f>IF(AND(ISBLANK('C7'!AB38),$L$813&lt;&gt;"Z"),"",'C7'!AB38)</f>
        <v/>
      </c>
      <c r="L813" s="188" t="str">
        <f>IF(ISBLANK('C7'!AC38),"",'C7'!AC38)</f>
        <v/>
      </c>
      <c r="M813" s="78" t="str">
        <f t="shared" si="13"/>
        <v>OK</v>
      </c>
      <c r="N813" s="79"/>
    </row>
    <row r="814" spans="1:14" hidden="1">
      <c r="A814" s="80" t="s">
        <v>2592</v>
      </c>
      <c r="B814" s="186" t="s">
        <v>2156</v>
      </c>
      <c r="C814" s="187" t="s">
        <v>430</v>
      </c>
      <c r="D814" s="189" t="s">
        <v>1439</v>
      </c>
      <c r="E814" s="187" t="s">
        <v>482</v>
      </c>
      <c r="F814" s="187" t="s">
        <v>430</v>
      </c>
      <c r="G814" s="189" t="s">
        <v>931</v>
      </c>
      <c r="H814" s="188" t="str">
        <f>IF(OR(AND('C7'!AB15="",'C7'!AC15=""),AND('C7'!AB27="",'C7'!AC27=""),AND('C7'!AC15="X",'C7'!AC27="X"),OR('C7'!AC15="M",'C7'!AC27="M")),"",SUM('C7'!AB15,'C7'!AB27))</f>
        <v/>
      </c>
      <c r="I814" s="188" t="str">
        <f>IF(AND(AND('C7'!AC15="X",'C7'!AC27="X"),SUM('C7'!AB15,'C7'!AB27)=0,ISNUMBER('C7'!AB39)),"",IF(OR('C7'!AC15="M",'C7'!AC27="M"),"M",IF(AND('C7'!AC15='C7'!AC27,OR('C7'!AC15="X",'C7'!AC15="W",'C7'!AC15="Z")),UPPER('C7'!AC15),"")))</f>
        <v/>
      </c>
      <c r="J814" s="81" t="s">
        <v>482</v>
      </c>
      <c r="K814" s="188" t="str">
        <f>IF(AND(ISBLANK('C7'!AB39),$L$814&lt;&gt;"Z"),"",'C7'!AB39)</f>
        <v/>
      </c>
      <c r="L814" s="188" t="str">
        <f>IF(ISBLANK('C7'!AC39),"",'C7'!AC39)</f>
        <v/>
      </c>
      <c r="M814" s="78" t="str">
        <f t="shared" si="13"/>
        <v>OK</v>
      </c>
      <c r="N814" s="79"/>
    </row>
    <row r="815" spans="1:14" hidden="1">
      <c r="A815" s="80" t="s">
        <v>2592</v>
      </c>
      <c r="B815" s="186" t="s">
        <v>2157</v>
      </c>
      <c r="C815" s="187" t="s">
        <v>430</v>
      </c>
      <c r="D815" s="189" t="s">
        <v>1441</v>
      </c>
      <c r="E815" s="187" t="s">
        <v>482</v>
      </c>
      <c r="F815" s="187" t="s">
        <v>430</v>
      </c>
      <c r="G815" s="189" t="s">
        <v>934</v>
      </c>
      <c r="H815" s="188" t="str">
        <f>IF(OR(AND('C7'!AB16="",'C7'!AC16=""),AND('C7'!AB28="",'C7'!AC28=""),AND('C7'!AC16="X",'C7'!AC28="X"),OR('C7'!AC16="M",'C7'!AC28="M")),"",SUM('C7'!AB16,'C7'!AB28))</f>
        <v/>
      </c>
      <c r="I815" s="188" t="str">
        <f>IF(AND(AND('C7'!AC16="X",'C7'!AC28="X"),SUM('C7'!AB16,'C7'!AB28)=0,ISNUMBER('C7'!AB40)),"",IF(OR('C7'!AC16="M",'C7'!AC28="M"),"M",IF(AND('C7'!AC16='C7'!AC28,OR('C7'!AC16="X",'C7'!AC16="W",'C7'!AC16="Z")),UPPER('C7'!AC16),"")))</f>
        <v/>
      </c>
      <c r="J815" s="81" t="s">
        <v>482</v>
      </c>
      <c r="K815" s="188" t="str">
        <f>IF(AND(ISBLANK('C7'!AB40),$L$815&lt;&gt;"Z"),"",'C7'!AB40)</f>
        <v/>
      </c>
      <c r="L815" s="188" t="str">
        <f>IF(ISBLANK('C7'!AC40),"",'C7'!AC40)</f>
        <v/>
      </c>
      <c r="M815" s="78" t="str">
        <f t="shared" si="13"/>
        <v>OK</v>
      </c>
      <c r="N815" s="79"/>
    </row>
    <row r="816" spans="1:14" hidden="1">
      <c r="A816" s="80" t="s">
        <v>2592</v>
      </c>
      <c r="B816" s="186" t="s">
        <v>2158</v>
      </c>
      <c r="C816" s="187" t="s">
        <v>430</v>
      </c>
      <c r="D816" s="189" t="s">
        <v>1443</v>
      </c>
      <c r="E816" s="187" t="s">
        <v>482</v>
      </c>
      <c r="F816" s="187" t="s">
        <v>430</v>
      </c>
      <c r="G816" s="189" t="s">
        <v>937</v>
      </c>
      <c r="H816" s="188" t="str">
        <f>IF(OR(AND('C7'!AB17="",'C7'!AC17=""),AND('C7'!AB29="",'C7'!AC29=""),AND('C7'!AC17="X",'C7'!AC29="X"),OR('C7'!AC17="M",'C7'!AC29="M")),"",SUM('C7'!AB17,'C7'!AB29))</f>
        <v/>
      </c>
      <c r="I816" s="188" t="str">
        <f>IF(AND(AND('C7'!AC17="X",'C7'!AC29="X"),SUM('C7'!AB17,'C7'!AB29)=0,ISNUMBER('C7'!AB41)),"",IF(OR('C7'!AC17="M",'C7'!AC29="M"),"M",IF(AND('C7'!AC17='C7'!AC29,OR('C7'!AC17="X",'C7'!AC17="W",'C7'!AC17="Z")),UPPER('C7'!AC17),"")))</f>
        <v/>
      </c>
      <c r="J816" s="81" t="s">
        <v>482</v>
      </c>
      <c r="K816" s="188" t="str">
        <f>IF(AND(ISBLANK('C7'!AB41),$L$816&lt;&gt;"Z"),"",'C7'!AB41)</f>
        <v/>
      </c>
      <c r="L816" s="188" t="str">
        <f>IF(ISBLANK('C7'!AC41),"",'C7'!AC41)</f>
        <v/>
      </c>
      <c r="M816" s="78" t="str">
        <f t="shared" si="13"/>
        <v>OK</v>
      </c>
      <c r="N816" s="79"/>
    </row>
    <row r="817" spans="1:14" hidden="1">
      <c r="A817" s="80" t="s">
        <v>2592</v>
      </c>
      <c r="B817" s="186" t="s">
        <v>2159</v>
      </c>
      <c r="C817" s="187" t="s">
        <v>430</v>
      </c>
      <c r="D817" s="189" t="s">
        <v>1445</v>
      </c>
      <c r="E817" s="187" t="s">
        <v>482</v>
      </c>
      <c r="F817" s="187" t="s">
        <v>430</v>
      </c>
      <c r="G817" s="189" t="s">
        <v>940</v>
      </c>
      <c r="H817" s="188" t="str">
        <f>IF(OR(AND('C7'!AB18="",'C7'!AC18=""),AND('C7'!AB30="",'C7'!AC30=""),AND('C7'!AC18="X",'C7'!AC30="X"),OR('C7'!AC18="M",'C7'!AC30="M")),"",SUM('C7'!AB18,'C7'!AB30))</f>
        <v/>
      </c>
      <c r="I817" s="188" t="str">
        <f>IF(AND(AND('C7'!AC18="X",'C7'!AC30="X"),SUM('C7'!AB18,'C7'!AB30)=0,ISNUMBER('C7'!AB42)),"",IF(OR('C7'!AC18="M",'C7'!AC30="M"),"M",IF(AND('C7'!AC18='C7'!AC30,OR('C7'!AC18="X",'C7'!AC18="W",'C7'!AC18="Z")),UPPER('C7'!AC18),"")))</f>
        <v/>
      </c>
      <c r="J817" s="81" t="s">
        <v>482</v>
      </c>
      <c r="K817" s="188" t="str">
        <f>IF(AND(ISBLANK('C7'!AB42),$L$817&lt;&gt;"Z"),"",'C7'!AB42)</f>
        <v/>
      </c>
      <c r="L817" s="188" t="str">
        <f>IF(ISBLANK('C7'!AC42),"",'C7'!AC42)</f>
        <v/>
      </c>
      <c r="M817" s="78" t="str">
        <f t="shared" ref="M817:M880" si="14">IF(AND(ISNUMBER(H817),ISNUMBER(K817)),IF(OR(ROUND(H817,0)&lt;&gt;ROUND(K817,0),I817&lt;&gt;L817),"Check","OK"),IF(OR(AND(H817&lt;&gt;K817,I817&lt;&gt;"Z",L817&lt;&gt;"Z"),I817&lt;&gt;L817),"Check","OK"))</f>
        <v>OK</v>
      </c>
      <c r="N817" s="79"/>
    </row>
    <row r="818" spans="1:14" hidden="1">
      <c r="A818" s="80" t="s">
        <v>2592</v>
      </c>
      <c r="B818" s="186" t="s">
        <v>2160</v>
      </c>
      <c r="C818" s="187" t="s">
        <v>430</v>
      </c>
      <c r="D818" s="189" t="s">
        <v>1447</v>
      </c>
      <c r="E818" s="187" t="s">
        <v>482</v>
      </c>
      <c r="F818" s="187" t="s">
        <v>430</v>
      </c>
      <c r="G818" s="189" t="s">
        <v>943</v>
      </c>
      <c r="H818" s="188" t="str">
        <f>IF(OR(AND('C7'!AB19="",'C7'!AC19=""),AND('C7'!AB31="",'C7'!AC31=""),AND('C7'!AC19="X",'C7'!AC31="X"),OR('C7'!AC19="M",'C7'!AC31="M")),"",SUM('C7'!AB19,'C7'!AB31))</f>
        <v/>
      </c>
      <c r="I818" s="188" t="str">
        <f>IF(AND(AND('C7'!AC19="X",'C7'!AC31="X"),SUM('C7'!AB19,'C7'!AB31)=0,ISNUMBER('C7'!AB43)),"",IF(OR('C7'!AC19="M",'C7'!AC31="M"),"M",IF(AND('C7'!AC19='C7'!AC31,OR('C7'!AC19="X",'C7'!AC19="W",'C7'!AC19="Z")),UPPER('C7'!AC19),"")))</f>
        <v/>
      </c>
      <c r="J818" s="81" t="s">
        <v>482</v>
      </c>
      <c r="K818" s="188" t="str">
        <f>IF(AND(ISBLANK('C7'!AB43),$L$818&lt;&gt;"Z"),"",'C7'!AB43)</f>
        <v/>
      </c>
      <c r="L818" s="188" t="str">
        <f>IF(ISBLANK('C7'!AC43),"",'C7'!AC43)</f>
        <v/>
      </c>
      <c r="M818" s="78" t="str">
        <f t="shared" si="14"/>
        <v>OK</v>
      </c>
      <c r="N818" s="79"/>
    </row>
    <row r="819" spans="1:14" hidden="1">
      <c r="A819" s="80" t="s">
        <v>2592</v>
      </c>
      <c r="B819" s="186" t="s">
        <v>2161</v>
      </c>
      <c r="C819" s="187" t="s">
        <v>430</v>
      </c>
      <c r="D819" s="189" t="s">
        <v>1449</v>
      </c>
      <c r="E819" s="187" t="s">
        <v>482</v>
      </c>
      <c r="F819" s="187" t="s">
        <v>430</v>
      </c>
      <c r="G819" s="189" t="s">
        <v>946</v>
      </c>
      <c r="H819" s="188" t="str">
        <f>IF(OR(AND('C7'!AB20="",'C7'!AC20=""),AND('C7'!AB32="",'C7'!AC32=""),AND('C7'!AC20="X",'C7'!AC32="X"),OR('C7'!AC20="M",'C7'!AC32="M")),"",SUM('C7'!AB20,'C7'!AB32))</f>
        <v/>
      </c>
      <c r="I819" s="188" t="str">
        <f>IF(AND(AND('C7'!AC20="X",'C7'!AC32="X"),SUM('C7'!AB20,'C7'!AB32)=0,ISNUMBER('C7'!AB44)),"",IF(OR('C7'!AC20="M",'C7'!AC32="M"),"M",IF(AND('C7'!AC20='C7'!AC32,OR('C7'!AC20="X",'C7'!AC20="W",'C7'!AC20="Z")),UPPER('C7'!AC20),"")))</f>
        <v/>
      </c>
      <c r="J819" s="81" t="s">
        <v>482</v>
      </c>
      <c r="K819" s="188" t="str">
        <f>IF(AND(ISBLANK('C7'!AB44),$L$819&lt;&gt;"Z"),"",'C7'!AB44)</f>
        <v/>
      </c>
      <c r="L819" s="188" t="str">
        <f>IF(ISBLANK('C7'!AC44),"",'C7'!AC44)</f>
        <v/>
      </c>
      <c r="M819" s="78" t="str">
        <f t="shared" si="14"/>
        <v>OK</v>
      </c>
      <c r="N819" s="79"/>
    </row>
    <row r="820" spans="1:14" hidden="1">
      <c r="A820" s="80" t="s">
        <v>2592</v>
      </c>
      <c r="B820" s="186" t="s">
        <v>2162</v>
      </c>
      <c r="C820" s="187" t="s">
        <v>430</v>
      </c>
      <c r="D820" s="189" t="s">
        <v>1451</v>
      </c>
      <c r="E820" s="187" t="s">
        <v>482</v>
      </c>
      <c r="F820" s="187" t="s">
        <v>430</v>
      </c>
      <c r="G820" s="189" t="s">
        <v>949</v>
      </c>
      <c r="H820" s="188" t="str">
        <f>IF(OR(AND('C7'!AB21="",'C7'!AC21=""),AND('C7'!AB33="",'C7'!AC33=""),AND('C7'!AC21="X",'C7'!AC33="X"),OR('C7'!AC21="M",'C7'!AC33="M")),"",SUM('C7'!AB21,'C7'!AB33))</f>
        <v/>
      </c>
      <c r="I820" s="188" t="str">
        <f>IF(AND(AND('C7'!AC21="X",'C7'!AC33="X"),SUM('C7'!AB21,'C7'!AB33)=0,ISNUMBER('C7'!AB45)),"",IF(OR('C7'!AC21="M",'C7'!AC33="M"),"M",IF(AND('C7'!AC21='C7'!AC33,OR('C7'!AC21="X",'C7'!AC21="W",'C7'!AC21="Z")),UPPER('C7'!AC21),"")))</f>
        <v/>
      </c>
      <c r="J820" s="81" t="s">
        <v>482</v>
      </c>
      <c r="K820" s="188" t="str">
        <f>IF(AND(ISBLANK('C7'!AB45),$L$820&lt;&gt;"Z"),"",'C7'!AB45)</f>
        <v/>
      </c>
      <c r="L820" s="188" t="str">
        <f>IF(ISBLANK('C7'!AC45),"",'C7'!AC45)</f>
        <v/>
      </c>
      <c r="M820" s="78" t="str">
        <f t="shared" si="14"/>
        <v>OK</v>
      </c>
      <c r="N820" s="79"/>
    </row>
    <row r="821" spans="1:14" hidden="1">
      <c r="A821" s="80" t="s">
        <v>2592</v>
      </c>
      <c r="B821" s="186" t="s">
        <v>2163</v>
      </c>
      <c r="C821" s="187" t="s">
        <v>430</v>
      </c>
      <c r="D821" s="189" t="s">
        <v>1453</v>
      </c>
      <c r="E821" s="187" t="s">
        <v>482</v>
      </c>
      <c r="F821" s="187" t="s">
        <v>430</v>
      </c>
      <c r="G821" s="189" t="s">
        <v>952</v>
      </c>
      <c r="H821" s="188" t="str">
        <f>IF(OR(AND('C7'!AB22="",'C7'!AC22=""),AND('C7'!AB34="",'C7'!AC34=""),AND('C7'!AC22="X",'C7'!AC34="X"),OR('C7'!AC22="M",'C7'!AC34="M")),"",SUM('C7'!AB22,'C7'!AB34))</f>
        <v/>
      </c>
      <c r="I821" s="188" t="str">
        <f>IF(AND(AND('C7'!AC22="X",'C7'!AC34="X"),SUM('C7'!AB22,'C7'!AB34)=0,ISNUMBER('C7'!AB46)),"",IF(OR('C7'!AC22="M",'C7'!AC34="M"),"M",IF(AND('C7'!AC22='C7'!AC34,OR('C7'!AC22="X",'C7'!AC22="W",'C7'!AC22="Z")),UPPER('C7'!AC22),"")))</f>
        <v/>
      </c>
      <c r="J821" s="81" t="s">
        <v>482</v>
      </c>
      <c r="K821" s="188" t="str">
        <f>IF(AND(ISBLANK('C7'!AB46),$L$821&lt;&gt;"Z"),"",'C7'!AB46)</f>
        <v/>
      </c>
      <c r="L821" s="188" t="str">
        <f>IF(ISBLANK('C7'!AC46),"",'C7'!AC46)</f>
        <v/>
      </c>
      <c r="M821" s="78" t="str">
        <f t="shared" si="14"/>
        <v>OK</v>
      </c>
      <c r="N821" s="79"/>
    </row>
    <row r="822" spans="1:14" hidden="1">
      <c r="A822" s="80" t="s">
        <v>2592</v>
      </c>
      <c r="B822" s="186" t="s">
        <v>2164</v>
      </c>
      <c r="C822" s="187" t="s">
        <v>430</v>
      </c>
      <c r="D822" s="189" t="s">
        <v>1455</v>
      </c>
      <c r="E822" s="187" t="s">
        <v>482</v>
      </c>
      <c r="F822" s="187" t="s">
        <v>430</v>
      </c>
      <c r="G822" s="189" t="s">
        <v>955</v>
      </c>
      <c r="H822" s="188" t="str">
        <f>IF(OR(AND('C7'!AB23="",'C7'!AC23=""),AND('C7'!AB35="",'C7'!AC35=""),AND('C7'!AC23="X",'C7'!AC35="X"),OR('C7'!AC23="M",'C7'!AC35="M")),"",SUM('C7'!AB23,'C7'!AB35))</f>
        <v/>
      </c>
      <c r="I822" s="188" t="str">
        <f>IF(AND(AND('C7'!AC23="X",'C7'!AC35="X"),SUM('C7'!AB23,'C7'!AB35)=0,ISNUMBER('C7'!AB47)),"",IF(OR('C7'!AC23="M",'C7'!AC35="M"),"M",IF(AND('C7'!AC23='C7'!AC35,OR('C7'!AC23="X",'C7'!AC23="W",'C7'!AC23="Z")),UPPER('C7'!AC23),"")))</f>
        <v/>
      </c>
      <c r="J822" s="81" t="s">
        <v>482</v>
      </c>
      <c r="K822" s="188" t="str">
        <f>IF(AND(ISBLANK('C7'!AB47),$L$822&lt;&gt;"Z"),"",'C7'!AB47)</f>
        <v/>
      </c>
      <c r="L822" s="188" t="str">
        <f>IF(ISBLANK('C7'!AC47),"",'C7'!AC47)</f>
        <v/>
      </c>
      <c r="M822" s="78" t="str">
        <f t="shared" si="14"/>
        <v>OK</v>
      </c>
      <c r="N822" s="79"/>
    </row>
    <row r="823" spans="1:14" hidden="1">
      <c r="A823" s="80" t="s">
        <v>2592</v>
      </c>
      <c r="B823" s="186" t="s">
        <v>2165</v>
      </c>
      <c r="C823" s="187" t="s">
        <v>430</v>
      </c>
      <c r="D823" s="189" t="s">
        <v>1457</v>
      </c>
      <c r="E823" s="187" t="s">
        <v>482</v>
      </c>
      <c r="F823" s="187" t="s">
        <v>430</v>
      </c>
      <c r="G823" s="189" t="s">
        <v>958</v>
      </c>
      <c r="H823" s="188" t="str">
        <f>IF(OR(AND('C7'!AB24="",'C7'!AC24=""),AND('C7'!AB36="",'C7'!AC36=""),AND('C7'!AC24="X",'C7'!AC36="X"),OR('C7'!AC24="M",'C7'!AC36="M")),"",SUM('C7'!AB24,'C7'!AB36))</f>
        <v/>
      </c>
      <c r="I823" s="188" t="str">
        <f>IF(AND(AND('C7'!AC24="X",'C7'!AC36="X"),SUM('C7'!AB24,'C7'!AB36)=0,ISNUMBER('C7'!AB48)),"",IF(OR('C7'!AC24="M",'C7'!AC36="M"),"M",IF(AND('C7'!AC24='C7'!AC36,OR('C7'!AC24="X",'C7'!AC24="W",'C7'!AC24="Z")),UPPER('C7'!AC24),"")))</f>
        <v/>
      </c>
      <c r="J823" s="81" t="s">
        <v>482</v>
      </c>
      <c r="K823" s="188" t="str">
        <f>IF(AND(ISBLANK('C7'!AB48),$L$823&lt;&gt;"Z"),"",'C7'!AB48)</f>
        <v/>
      </c>
      <c r="L823" s="188" t="str">
        <f>IF(ISBLANK('C7'!AC48),"",'C7'!AC48)</f>
        <v/>
      </c>
      <c r="M823" s="78" t="str">
        <f t="shared" si="14"/>
        <v>OK</v>
      </c>
      <c r="N823" s="79"/>
    </row>
    <row r="824" spans="1:14" hidden="1">
      <c r="A824" s="80" t="s">
        <v>2592</v>
      </c>
      <c r="B824" s="186" t="s">
        <v>2166</v>
      </c>
      <c r="C824" s="187" t="s">
        <v>430</v>
      </c>
      <c r="D824" s="189" t="s">
        <v>1459</v>
      </c>
      <c r="E824" s="187" t="s">
        <v>482</v>
      </c>
      <c r="F824" s="187" t="s">
        <v>430</v>
      </c>
      <c r="G824" s="189" t="s">
        <v>497</v>
      </c>
      <c r="H824" s="188" t="str">
        <f>IF(OR(AND('C7'!AB25="",'C7'!AC25=""),AND('C7'!AB37="",'C7'!AC37=""),AND('C7'!AC25="X",'C7'!AC37="X"),OR('C7'!AC25="M",'C7'!AC37="M")),"",SUM('C7'!AB25,'C7'!AB37))</f>
        <v/>
      </c>
      <c r="I824" s="188" t="str">
        <f>IF(AND(AND('C7'!AC25="X",'C7'!AC37="X"),SUM('C7'!AB25,'C7'!AB37)=0,ISNUMBER('C7'!AB49)),"",IF(OR('C7'!AC25="M",'C7'!AC37="M"),"M",IF(AND('C7'!AC25='C7'!AC37,OR('C7'!AC25="X",'C7'!AC25="W",'C7'!AC25="Z")),UPPER('C7'!AC25),"")))</f>
        <v/>
      </c>
      <c r="J824" s="81" t="s">
        <v>482</v>
      </c>
      <c r="K824" s="188" t="str">
        <f>IF(AND(ISBLANK('C7'!AB49),$L$824&lt;&gt;"Z"),"",'C7'!AB49)</f>
        <v/>
      </c>
      <c r="L824" s="188" t="str">
        <f>IF(ISBLANK('C7'!AC49),"",'C7'!AC49)</f>
        <v/>
      </c>
      <c r="M824" s="78" t="str">
        <f t="shared" si="14"/>
        <v>OK</v>
      </c>
      <c r="N824" s="79"/>
    </row>
    <row r="825" spans="1:14" hidden="1">
      <c r="A825" s="80" t="s">
        <v>2592</v>
      </c>
      <c r="B825" s="186" t="s">
        <v>2167</v>
      </c>
      <c r="C825" s="187" t="s">
        <v>430</v>
      </c>
      <c r="D825" s="189" t="s">
        <v>1461</v>
      </c>
      <c r="E825" s="187" t="s">
        <v>482</v>
      </c>
      <c r="F825" s="187" t="s">
        <v>430</v>
      </c>
      <c r="G825" s="189" t="s">
        <v>520</v>
      </c>
      <c r="H825" s="188" t="str">
        <f>IF(OR(SUMPRODUCT(--('C7'!AE14:'C7'!AE24=""),--('C7'!AF14:'C7'!AF24=""))&gt;0,COUNTIF('C7'!AF14:'C7'!AF24,"M")&gt;0,COUNTIF('C7'!AF14:'C7'!AF24,"X")=11),"",SUM('C7'!AE14:'C7'!AE24))</f>
        <v/>
      </c>
      <c r="I825" s="188" t="str">
        <f>IF(AND(COUNTIF('C7'!AF14:'C7'!AF24,"X")=11,SUM('C7'!AE14:'C7'!AE24)=0,ISNUMBER('C7'!AE25)),"",IF(COUNTIF('C7'!AF14:'C7'!AF24,"M")&gt;0,"M",IF(AND(COUNTIF('C7'!AF14:'C7'!AF24,'C7'!AF14)=11,OR('C7'!AF14="X",'C7'!AF14="W",'C7'!AF14="Z")),UPPER('C7'!AF14),"")))</f>
        <v/>
      </c>
      <c r="J825" s="81" t="s">
        <v>482</v>
      </c>
      <c r="K825" s="188" t="str">
        <f>IF(AND(ISBLANK('C7'!AE25),$L$825&lt;&gt;"Z"),"",'C7'!AE25)</f>
        <v/>
      </c>
      <c r="L825" s="188" t="str">
        <f>IF(ISBLANK('C7'!AF25),"",'C7'!AF25)</f>
        <v/>
      </c>
      <c r="M825" s="78" t="str">
        <f t="shared" si="14"/>
        <v>OK</v>
      </c>
      <c r="N825" s="79"/>
    </row>
    <row r="826" spans="1:14" hidden="1">
      <c r="A826" s="80" t="s">
        <v>2592</v>
      </c>
      <c r="B826" s="186" t="s">
        <v>2168</v>
      </c>
      <c r="C826" s="187" t="s">
        <v>430</v>
      </c>
      <c r="D826" s="189" t="s">
        <v>1463</v>
      </c>
      <c r="E826" s="187" t="s">
        <v>482</v>
      </c>
      <c r="F826" s="187" t="s">
        <v>430</v>
      </c>
      <c r="G826" s="189" t="s">
        <v>510</v>
      </c>
      <c r="H826" s="188" t="str">
        <f>IF(OR(SUMPRODUCT(--('C7'!AE26:'C7'!AE36=""),--('C7'!AF26:'C7'!AF36=""))&gt;0,COUNTIF('C7'!AF26:'C7'!AF36,"M")&gt;0,COUNTIF('C7'!AF26:'C7'!AF36,"X")=11),"",SUM('C7'!AE26:'C7'!AE36))</f>
        <v/>
      </c>
      <c r="I826" s="188" t="str">
        <f>IF(AND(COUNTIF('C7'!AF26:'C7'!AF36,"X")=11,SUM('C7'!AE26:'C7'!AE36)=0,ISNUMBER('C7'!AE37)),"",IF(COUNTIF('C7'!AF26:'C7'!AF36,"M")&gt;0,"M",IF(AND(COUNTIF('C7'!AF26:'C7'!AF36,'C7'!AF26)=11,OR('C7'!AF26="X",'C7'!AF26="W",'C7'!AF26="Z")),UPPER('C7'!AF26),"")))</f>
        <v/>
      </c>
      <c r="J826" s="81" t="s">
        <v>482</v>
      </c>
      <c r="K826" s="188" t="str">
        <f>IF(AND(ISBLANK('C7'!AE37),$L$826&lt;&gt;"Z"),"",'C7'!AE37)</f>
        <v/>
      </c>
      <c r="L826" s="188" t="str">
        <f>IF(ISBLANK('C7'!AF37),"",'C7'!AF37)</f>
        <v/>
      </c>
      <c r="M826" s="78" t="str">
        <f t="shared" si="14"/>
        <v>OK</v>
      </c>
      <c r="N826" s="79"/>
    </row>
    <row r="827" spans="1:14" hidden="1">
      <c r="A827" s="80" t="s">
        <v>2592</v>
      </c>
      <c r="B827" s="186" t="s">
        <v>2169</v>
      </c>
      <c r="C827" s="187" t="s">
        <v>430</v>
      </c>
      <c r="D827" s="189" t="s">
        <v>1465</v>
      </c>
      <c r="E827" s="187" t="s">
        <v>482</v>
      </c>
      <c r="F827" s="187" t="s">
        <v>430</v>
      </c>
      <c r="G827" s="189" t="s">
        <v>927</v>
      </c>
      <c r="H827" s="188" t="str">
        <f>IF(OR(AND('C7'!AE14="",'C7'!AF14=""),AND('C7'!AE26="",'C7'!AF26=""),AND('C7'!AF14="X",'C7'!AF26="X"),OR('C7'!AF14="M",'C7'!AF26="M")),"",SUM('C7'!AE14,'C7'!AE26))</f>
        <v/>
      </c>
      <c r="I827" s="188" t="str">
        <f>IF(AND(AND('C7'!AF14="X",'C7'!AF26="X"),SUM('C7'!AE14,'C7'!AE26)=0,ISNUMBER('C7'!AE38)),"",IF(OR('C7'!AF14="M",'C7'!AF26="M"),"M",IF(AND('C7'!AF14='C7'!AF26,OR('C7'!AF14="X",'C7'!AF14="W",'C7'!AF14="Z")),UPPER('C7'!AF14),"")))</f>
        <v/>
      </c>
      <c r="J827" s="81" t="s">
        <v>482</v>
      </c>
      <c r="K827" s="188" t="str">
        <f>IF(AND(ISBLANK('C7'!AE38),$L$827&lt;&gt;"Z"),"",'C7'!AE38)</f>
        <v/>
      </c>
      <c r="L827" s="188" t="str">
        <f>IF(ISBLANK('C7'!AF38),"",'C7'!AF38)</f>
        <v/>
      </c>
      <c r="M827" s="78" t="str">
        <f t="shared" si="14"/>
        <v>OK</v>
      </c>
      <c r="N827" s="79"/>
    </row>
    <row r="828" spans="1:14" hidden="1">
      <c r="A828" s="80" t="s">
        <v>2592</v>
      </c>
      <c r="B828" s="186" t="s">
        <v>2170</v>
      </c>
      <c r="C828" s="187" t="s">
        <v>430</v>
      </c>
      <c r="D828" s="189" t="s">
        <v>1467</v>
      </c>
      <c r="E828" s="187" t="s">
        <v>482</v>
      </c>
      <c r="F828" s="187" t="s">
        <v>430</v>
      </c>
      <c r="G828" s="189" t="s">
        <v>930</v>
      </c>
      <c r="H828" s="188" t="str">
        <f>IF(OR(AND('C7'!AE15="",'C7'!AF15=""),AND('C7'!AE27="",'C7'!AF27=""),AND('C7'!AF15="X",'C7'!AF27="X"),OR('C7'!AF15="M",'C7'!AF27="M")),"",SUM('C7'!AE15,'C7'!AE27))</f>
        <v/>
      </c>
      <c r="I828" s="188" t="str">
        <f>IF(AND(AND('C7'!AF15="X",'C7'!AF27="X"),SUM('C7'!AE15,'C7'!AE27)=0,ISNUMBER('C7'!AE39)),"",IF(OR('C7'!AF15="M",'C7'!AF27="M"),"M",IF(AND('C7'!AF15='C7'!AF27,OR('C7'!AF15="X",'C7'!AF15="W",'C7'!AF15="Z")),UPPER('C7'!AF15),"")))</f>
        <v/>
      </c>
      <c r="J828" s="81" t="s">
        <v>482</v>
      </c>
      <c r="K828" s="188" t="str">
        <f>IF(AND(ISBLANK('C7'!AE39),$L$828&lt;&gt;"Z"),"",'C7'!AE39)</f>
        <v/>
      </c>
      <c r="L828" s="188" t="str">
        <f>IF(ISBLANK('C7'!AF39),"",'C7'!AF39)</f>
        <v/>
      </c>
      <c r="M828" s="78" t="str">
        <f t="shared" si="14"/>
        <v>OK</v>
      </c>
      <c r="N828" s="79"/>
    </row>
    <row r="829" spans="1:14" hidden="1">
      <c r="A829" s="80" t="s">
        <v>2592</v>
      </c>
      <c r="B829" s="186" t="s">
        <v>2171</v>
      </c>
      <c r="C829" s="187" t="s">
        <v>430</v>
      </c>
      <c r="D829" s="189" t="s">
        <v>1469</v>
      </c>
      <c r="E829" s="187" t="s">
        <v>482</v>
      </c>
      <c r="F829" s="187" t="s">
        <v>430</v>
      </c>
      <c r="G829" s="189" t="s">
        <v>933</v>
      </c>
      <c r="H829" s="188" t="str">
        <f>IF(OR(AND('C7'!AE16="",'C7'!AF16=""),AND('C7'!AE28="",'C7'!AF28=""),AND('C7'!AF16="X",'C7'!AF28="X"),OR('C7'!AF16="M",'C7'!AF28="M")),"",SUM('C7'!AE16,'C7'!AE28))</f>
        <v/>
      </c>
      <c r="I829" s="188" t="str">
        <f>IF(AND(AND('C7'!AF16="X",'C7'!AF28="X"),SUM('C7'!AE16,'C7'!AE28)=0,ISNUMBER('C7'!AE40)),"",IF(OR('C7'!AF16="M",'C7'!AF28="M"),"M",IF(AND('C7'!AF16='C7'!AF28,OR('C7'!AF16="X",'C7'!AF16="W",'C7'!AF16="Z")),UPPER('C7'!AF16),"")))</f>
        <v/>
      </c>
      <c r="J829" s="81" t="s">
        <v>482</v>
      </c>
      <c r="K829" s="188" t="str">
        <f>IF(AND(ISBLANK('C7'!AE40),$L$829&lt;&gt;"Z"),"",'C7'!AE40)</f>
        <v/>
      </c>
      <c r="L829" s="188" t="str">
        <f>IF(ISBLANK('C7'!AF40),"",'C7'!AF40)</f>
        <v/>
      </c>
      <c r="M829" s="78" t="str">
        <f t="shared" si="14"/>
        <v>OK</v>
      </c>
      <c r="N829" s="79"/>
    </row>
    <row r="830" spans="1:14" hidden="1">
      <c r="A830" s="80" t="s">
        <v>2592</v>
      </c>
      <c r="B830" s="186" t="s">
        <v>2172</v>
      </c>
      <c r="C830" s="187" t="s">
        <v>430</v>
      </c>
      <c r="D830" s="189" t="s">
        <v>1471</v>
      </c>
      <c r="E830" s="187" t="s">
        <v>482</v>
      </c>
      <c r="F830" s="187" t="s">
        <v>430</v>
      </c>
      <c r="G830" s="189" t="s">
        <v>936</v>
      </c>
      <c r="H830" s="188" t="str">
        <f>IF(OR(AND('C7'!AE17="",'C7'!AF17=""),AND('C7'!AE29="",'C7'!AF29=""),AND('C7'!AF17="X",'C7'!AF29="X"),OR('C7'!AF17="M",'C7'!AF29="M")),"",SUM('C7'!AE17,'C7'!AE29))</f>
        <v/>
      </c>
      <c r="I830" s="188" t="str">
        <f>IF(AND(AND('C7'!AF17="X",'C7'!AF29="X"),SUM('C7'!AE17,'C7'!AE29)=0,ISNUMBER('C7'!AE41)),"",IF(OR('C7'!AF17="M",'C7'!AF29="M"),"M",IF(AND('C7'!AF17='C7'!AF29,OR('C7'!AF17="X",'C7'!AF17="W",'C7'!AF17="Z")),UPPER('C7'!AF17),"")))</f>
        <v/>
      </c>
      <c r="J830" s="81" t="s">
        <v>482</v>
      </c>
      <c r="K830" s="188" t="str">
        <f>IF(AND(ISBLANK('C7'!AE41),$L$830&lt;&gt;"Z"),"",'C7'!AE41)</f>
        <v/>
      </c>
      <c r="L830" s="188" t="str">
        <f>IF(ISBLANK('C7'!AF41),"",'C7'!AF41)</f>
        <v/>
      </c>
      <c r="M830" s="78" t="str">
        <f t="shared" si="14"/>
        <v>OK</v>
      </c>
      <c r="N830" s="79"/>
    </row>
    <row r="831" spans="1:14" hidden="1">
      <c r="A831" s="80" t="s">
        <v>2592</v>
      </c>
      <c r="B831" s="186" t="s">
        <v>2173</v>
      </c>
      <c r="C831" s="187" t="s">
        <v>430</v>
      </c>
      <c r="D831" s="189" t="s">
        <v>1473</v>
      </c>
      <c r="E831" s="187" t="s">
        <v>482</v>
      </c>
      <c r="F831" s="187" t="s">
        <v>430</v>
      </c>
      <c r="G831" s="189" t="s">
        <v>939</v>
      </c>
      <c r="H831" s="188" t="str">
        <f>IF(OR(AND('C7'!AE18="",'C7'!AF18=""),AND('C7'!AE30="",'C7'!AF30=""),AND('C7'!AF18="X",'C7'!AF30="X"),OR('C7'!AF18="M",'C7'!AF30="M")),"",SUM('C7'!AE18,'C7'!AE30))</f>
        <v/>
      </c>
      <c r="I831" s="188" t="str">
        <f>IF(AND(AND('C7'!AF18="X",'C7'!AF30="X"),SUM('C7'!AE18,'C7'!AE30)=0,ISNUMBER('C7'!AE42)),"",IF(OR('C7'!AF18="M",'C7'!AF30="M"),"M",IF(AND('C7'!AF18='C7'!AF30,OR('C7'!AF18="X",'C7'!AF18="W",'C7'!AF18="Z")),UPPER('C7'!AF18),"")))</f>
        <v/>
      </c>
      <c r="J831" s="81" t="s">
        <v>482</v>
      </c>
      <c r="K831" s="188" t="str">
        <f>IF(AND(ISBLANK('C7'!AE42),$L$831&lt;&gt;"Z"),"",'C7'!AE42)</f>
        <v/>
      </c>
      <c r="L831" s="188" t="str">
        <f>IF(ISBLANK('C7'!AF42),"",'C7'!AF42)</f>
        <v/>
      </c>
      <c r="M831" s="78" t="str">
        <f t="shared" si="14"/>
        <v>OK</v>
      </c>
      <c r="N831" s="79"/>
    </row>
    <row r="832" spans="1:14" hidden="1">
      <c r="A832" s="80" t="s">
        <v>2592</v>
      </c>
      <c r="B832" s="186" t="s">
        <v>2174</v>
      </c>
      <c r="C832" s="187" t="s">
        <v>430</v>
      </c>
      <c r="D832" s="189" t="s">
        <v>1475</v>
      </c>
      <c r="E832" s="187" t="s">
        <v>482</v>
      </c>
      <c r="F832" s="187" t="s">
        <v>430</v>
      </c>
      <c r="G832" s="189" t="s">
        <v>942</v>
      </c>
      <c r="H832" s="188" t="str">
        <f>IF(OR(AND('C7'!AE19="",'C7'!AF19=""),AND('C7'!AE31="",'C7'!AF31=""),AND('C7'!AF19="X",'C7'!AF31="X"),OR('C7'!AF19="M",'C7'!AF31="M")),"",SUM('C7'!AE19,'C7'!AE31))</f>
        <v/>
      </c>
      <c r="I832" s="188" t="str">
        <f>IF(AND(AND('C7'!AF19="X",'C7'!AF31="X"),SUM('C7'!AE19,'C7'!AE31)=0,ISNUMBER('C7'!AE43)),"",IF(OR('C7'!AF19="M",'C7'!AF31="M"),"M",IF(AND('C7'!AF19='C7'!AF31,OR('C7'!AF19="X",'C7'!AF19="W",'C7'!AF19="Z")),UPPER('C7'!AF19),"")))</f>
        <v/>
      </c>
      <c r="J832" s="81" t="s">
        <v>482</v>
      </c>
      <c r="K832" s="188" t="str">
        <f>IF(AND(ISBLANK('C7'!AE43),$L$832&lt;&gt;"Z"),"",'C7'!AE43)</f>
        <v/>
      </c>
      <c r="L832" s="188" t="str">
        <f>IF(ISBLANK('C7'!AF43),"",'C7'!AF43)</f>
        <v/>
      </c>
      <c r="M832" s="78" t="str">
        <f t="shared" si="14"/>
        <v>OK</v>
      </c>
      <c r="N832" s="79"/>
    </row>
    <row r="833" spans="1:14" hidden="1">
      <c r="A833" s="80" t="s">
        <v>2592</v>
      </c>
      <c r="B833" s="186" t="s">
        <v>2175</v>
      </c>
      <c r="C833" s="187" t="s">
        <v>430</v>
      </c>
      <c r="D833" s="189" t="s">
        <v>1477</v>
      </c>
      <c r="E833" s="187" t="s">
        <v>482</v>
      </c>
      <c r="F833" s="187" t="s">
        <v>430</v>
      </c>
      <c r="G833" s="189" t="s">
        <v>945</v>
      </c>
      <c r="H833" s="188" t="str">
        <f>IF(OR(AND('C7'!AE20="",'C7'!AF20=""),AND('C7'!AE32="",'C7'!AF32=""),AND('C7'!AF20="X",'C7'!AF32="X"),OR('C7'!AF20="M",'C7'!AF32="M")),"",SUM('C7'!AE20,'C7'!AE32))</f>
        <v/>
      </c>
      <c r="I833" s="188" t="str">
        <f>IF(AND(AND('C7'!AF20="X",'C7'!AF32="X"),SUM('C7'!AE20,'C7'!AE32)=0,ISNUMBER('C7'!AE44)),"",IF(OR('C7'!AF20="M",'C7'!AF32="M"),"M",IF(AND('C7'!AF20='C7'!AF32,OR('C7'!AF20="X",'C7'!AF20="W",'C7'!AF20="Z")),UPPER('C7'!AF20),"")))</f>
        <v/>
      </c>
      <c r="J833" s="81" t="s">
        <v>482</v>
      </c>
      <c r="K833" s="188" t="str">
        <f>IF(AND(ISBLANK('C7'!AE44),$L$833&lt;&gt;"Z"),"",'C7'!AE44)</f>
        <v/>
      </c>
      <c r="L833" s="188" t="str">
        <f>IF(ISBLANK('C7'!AF44),"",'C7'!AF44)</f>
        <v/>
      </c>
      <c r="M833" s="78" t="str">
        <f t="shared" si="14"/>
        <v>OK</v>
      </c>
      <c r="N833" s="79"/>
    </row>
    <row r="834" spans="1:14" hidden="1">
      <c r="A834" s="80" t="s">
        <v>2592</v>
      </c>
      <c r="B834" s="186" t="s">
        <v>2176</v>
      </c>
      <c r="C834" s="187" t="s">
        <v>430</v>
      </c>
      <c r="D834" s="189" t="s">
        <v>1479</v>
      </c>
      <c r="E834" s="187" t="s">
        <v>482</v>
      </c>
      <c r="F834" s="187" t="s">
        <v>430</v>
      </c>
      <c r="G834" s="189" t="s">
        <v>948</v>
      </c>
      <c r="H834" s="188" t="str">
        <f>IF(OR(AND('C7'!AE21="",'C7'!AF21=""),AND('C7'!AE33="",'C7'!AF33=""),AND('C7'!AF21="X",'C7'!AF33="X"),OR('C7'!AF21="M",'C7'!AF33="M")),"",SUM('C7'!AE21,'C7'!AE33))</f>
        <v/>
      </c>
      <c r="I834" s="188" t="str">
        <f>IF(AND(AND('C7'!AF21="X",'C7'!AF33="X"),SUM('C7'!AE21,'C7'!AE33)=0,ISNUMBER('C7'!AE45)),"",IF(OR('C7'!AF21="M",'C7'!AF33="M"),"M",IF(AND('C7'!AF21='C7'!AF33,OR('C7'!AF21="X",'C7'!AF21="W",'C7'!AF21="Z")),UPPER('C7'!AF21),"")))</f>
        <v/>
      </c>
      <c r="J834" s="81" t="s">
        <v>482</v>
      </c>
      <c r="K834" s="188" t="str">
        <f>IF(AND(ISBLANK('C7'!AE45),$L$834&lt;&gt;"Z"),"",'C7'!AE45)</f>
        <v/>
      </c>
      <c r="L834" s="188" t="str">
        <f>IF(ISBLANK('C7'!AF45),"",'C7'!AF45)</f>
        <v/>
      </c>
      <c r="M834" s="78" t="str">
        <f t="shared" si="14"/>
        <v>OK</v>
      </c>
      <c r="N834" s="79"/>
    </row>
    <row r="835" spans="1:14" hidden="1">
      <c r="A835" s="80" t="s">
        <v>2592</v>
      </c>
      <c r="B835" s="186" t="s">
        <v>2177</v>
      </c>
      <c r="C835" s="187" t="s">
        <v>430</v>
      </c>
      <c r="D835" s="189" t="s">
        <v>1481</v>
      </c>
      <c r="E835" s="187" t="s">
        <v>482</v>
      </c>
      <c r="F835" s="187" t="s">
        <v>430</v>
      </c>
      <c r="G835" s="189" t="s">
        <v>951</v>
      </c>
      <c r="H835" s="188" t="str">
        <f>IF(OR(AND('C7'!AE22="",'C7'!AF22=""),AND('C7'!AE34="",'C7'!AF34=""),AND('C7'!AF22="X",'C7'!AF34="X"),OR('C7'!AF22="M",'C7'!AF34="M")),"",SUM('C7'!AE22,'C7'!AE34))</f>
        <v/>
      </c>
      <c r="I835" s="188" t="str">
        <f>IF(AND(AND('C7'!AF22="X",'C7'!AF34="X"),SUM('C7'!AE22,'C7'!AE34)=0,ISNUMBER('C7'!AE46)),"",IF(OR('C7'!AF22="M",'C7'!AF34="M"),"M",IF(AND('C7'!AF22='C7'!AF34,OR('C7'!AF22="X",'C7'!AF22="W",'C7'!AF22="Z")),UPPER('C7'!AF22),"")))</f>
        <v/>
      </c>
      <c r="J835" s="81" t="s">
        <v>482</v>
      </c>
      <c r="K835" s="188" t="str">
        <f>IF(AND(ISBLANK('C7'!AE46),$L$835&lt;&gt;"Z"),"",'C7'!AE46)</f>
        <v/>
      </c>
      <c r="L835" s="188" t="str">
        <f>IF(ISBLANK('C7'!AF46),"",'C7'!AF46)</f>
        <v/>
      </c>
      <c r="M835" s="78" t="str">
        <f t="shared" si="14"/>
        <v>OK</v>
      </c>
      <c r="N835" s="79"/>
    </row>
    <row r="836" spans="1:14" hidden="1">
      <c r="A836" s="80" t="s">
        <v>2592</v>
      </c>
      <c r="B836" s="186" t="s">
        <v>2178</v>
      </c>
      <c r="C836" s="187" t="s">
        <v>430</v>
      </c>
      <c r="D836" s="189" t="s">
        <v>1483</v>
      </c>
      <c r="E836" s="187" t="s">
        <v>482</v>
      </c>
      <c r="F836" s="187" t="s">
        <v>430</v>
      </c>
      <c r="G836" s="189" t="s">
        <v>954</v>
      </c>
      <c r="H836" s="188" t="str">
        <f>IF(OR(AND('C7'!AE23="",'C7'!AF23=""),AND('C7'!AE35="",'C7'!AF35=""),AND('C7'!AF23="X",'C7'!AF35="X"),OR('C7'!AF23="M",'C7'!AF35="M")),"",SUM('C7'!AE23,'C7'!AE35))</f>
        <v/>
      </c>
      <c r="I836" s="188" t="str">
        <f>IF(AND(AND('C7'!AF23="X",'C7'!AF35="X"),SUM('C7'!AE23,'C7'!AE35)=0,ISNUMBER('C7'!AE47)),"",IF(OR('C7'!AF23="M",'C7'!AF35="M"),"M",IF(AND('C7'!AF23='C7'!AF35,OR('C7'!AF23="X",'C7'!AF23="W",'C7'!AF23="Z")),UPPER('C7'!AF23),"")))</f>
        <v/>
      </c>
      <c r="J836" s="81" t="s">
        <v>482</v>
      </c>
      <c r="K836" s="188" t="str">
        <f>IF(AND(ISBLANK('C7'!AE47),$L$836&lt;&gt;"Z"),"",'C7'!AE47)</f>
        <v/>
      </c>
      <c r="L836" s="188" t="str">
        <f>IF(ISBLANK('C7'!AF47),"",'C7'!AF47)</f>
        <v/>
      </c>
      <c r="M836" s="78" t="str">
        <f t="shared" si="14"/>
        <v>OK</v>
      </c>
      <c r="N836" s="79"/>
    </row>
    <row r="837" spans="1:14" hidden="1">
      <c r="A837" s="80" t="s">
        <v>2592</v>
      </c>
      <c r="B837" s="186" t="s">
        <v>2179</v>
      </c>
      <c r="C837" s="187" t="s">
        <v>430</v>
      </c>
      <c r="D837" s="189" t="s">
        <v>1485</v>
      </c>
      <c r="E837" s="187" t="s">
        <v>482</v>
      </c>
      <c r="F837" s="187" t="s">
        <v>430</v>
      </c>
      <c r="G837" s="189" t="s">
        <v>957</v>
      </c>
      <c r="H837" s="188" t="str">
        <f>IF(OR(AND('C7'!AE24="",'C7'!AF24=""),AND('C7'!AE36="",'C7'!AF36=""),AND('C7'!AF24="X",'C7'!AF36="X"),OR('C7'!AF24="M",'C7'!AF36="M")),"",SUM('C7'!AE24,'C7'!AE36))</f>
        <v/>
      </c>
      <c r="I837" s="188" t="str">
        <f>IF(AND(AND('C7'!AF24="X",'C7'!AF36="X"),SUM('C7'!AE24,'C7'!AE36)=0,ISNUMBER('C7'!AE48)),"",IF(OR('C7'!AF24="M",'C7'!AF36="M"),"M",IF(AND('C7'!AF24='C7'!AF36,OR('C7'!AF24="X",'C7'!AF24="W",'C7'!AF24="Z")),UPPER('C7'!AF24),"")))</f>
        <v/>
      </c>
      <c r="J837" s="81" t="s">
        <v>482</v>
      </c>
      <c r="K837" s="188" t="str">
        <f>IF(AND(ISBLANK('C7'!AE48),$L$837&lt;&gt;"Z"),"",'C7'!AE48)</f>
        <v/>
      </c>
      <c r="L837" s="188" t="str">
        <f>IF(ISBLANK('C7'!AF48),"",'C7'!AF48)</f>
        <v/>
      </c>
      <c r="M837" s="78" t="str">
        <f t="shared" si="14"/>
        <v>OK</v>
      </c>
      <c r="N837" s="79"/>
    </row>
    <row r="838" spans="1:14" hidden="1">
      <c r="A838" s="80" t="s">
        <v>2592</v>
      </c>
      <c r="B838" s="186" t="s">
        <v>2180</v>
      </c>
      <c r="C838" s="187" t="s">
        <v>430</v>
      </c>
      <c r="D838" s="189" t="s">
        <v>1487</v>
      </c>
      <c r="E838" s="187" t="s">
        <v>482</v>
      </c>
      <c r="F838" s="187" t="s">
        <v>430</v>
      </c>
      <c r="G838" s="189" t="s">
        <v>499</v>
      </c>
      <c r="H838" s="188" t="str">
        <f>IF(OR(AND('C7'!AE25="",'C7'!AF25=""),AND('C7'!AE37="",'C7'!AF37=""),AND('C7'!AF25="X",'C7'!AF37="X"),OR('C7'!AF25="M",'C7'!AF37="M")),"",SUM('C7'!AE25,'C7'!AE37))</f>
        <v/>
      </c>
      <c r="I838" s="188" t="str">
        <f>IF(AND(AND('C7'!AF25="X",'C7'!AF37="X"),SUM('C7'!AE25,'C7'!AE37)=0,ISNUMBER('C7'!AE49)),"",IF(OR('C7'!AF25="M",'C7'!AF37="M"),"M",IF(AND('C7'!AF25='C7'!AF37,OR('C7'!AF25="X",'C7'!AF25="W",'C7'!AF25="Z")),UPPER('C7'!AF25),"")))</f>
        <v/>
      </c>
      <c r="J838" s="81" t="s">
        <v>482</v>
      </c>
      <c r="K838" s="188" t="str">
        <f>IF(AND(ISBLANK('C7'!AE49),$L$838&lt;&gt;"Z"),"",'C7'!AE49)</f>
        <v/>
      </c>
      <c r="L838" s="188" t="str">
        <f>IF(ISBLANK('C7'!AF49),"",'C7'!AF49)</f>
        <v/>
      </c>
      <c r="M838" s="78" t="str">
        <f t="shared" si="14"/>
        <v>OK</v>
      </c>
      <c r="N838" s="79"/>
    </row>
    <row r="839" spans="1:14" hidden="1">
      <c r="A839" s="80" t="s">
        <v>2592</v>
      </c>
      <c r="B839" s="186" t="s">
        <v>2181</v>
      </c>
      <c r="C839" s="187" t="s">
        <v>430</v>
      </c>
      <c r="D839" s="189" t="s">
        <v>1489</v>
      </c>
      <c r="E839" s="187" t="s">
        <v>482</v>
      </c>
      <c r="F839" s="187" t="s">
        <v>430</v>
      </c>
      <c r="G839" s="189" t="s">
        <v>515</v>
      </c>
      <c r="H839" s="188" t="str">
        <f>IF(OR(SUMPRODUCT(--('C7'!AH14:'C7'!AH24=""),--('C7'!AI14:'C7'!AI24=""))&gt;0,COUNTIF('C7'!AI14:'C7'!AI24,"M")&gt;0,COUNTIF('C7'!AI14:'C7'!AI24,"X")=11),"",SUM('C7'!AH14:'C7'!AH24))</f>
        <v/>
      </c>
      <c r="I839" s="188" t="str">
        <f>IF(AND(COUNTIF('C7'!AI14:'C7'!AI24,"X")=11,SUM('C7'!AH14:'C7'!AH24)=0,ISNUMBER('C7'!AH25)),"",IF(COUNTIF('C7'!AI14:'C7'!AI24,"M")&gt;0,"M",IF(AND(COUNTIF('C7'!AI14:'C7'!AI24,'C7'!AI14)=11,OR('C7'!AI14="X",'C7'!AI14="W",'C7'!AI14="Z")),UPPER('C7'!AI14),"")))</f>
        <v/>
      </c>
      <c r="J839" s="81" t="s">
        <v>482</v>
      </c>
      <c r="K839" s="188" t="str">
        <f>IF(AND(ISBLANK('C7'!AH25),$L$839&lt;&gt;"Z"),"",'C7'!AH25)</f>
        <v/>
      </c>
      <c r="L839" s="188" t="str">
        <f>IF(ISBLANK('C7'!AI25),"",'C7'!AI25)</f>
        <v/>
      </c>
      <c r="M839" s="78" t="str">
        <f t="shared" si="14"/>
        <v>OK</v>
      </c>
      <c r="N839" s="79"/>
    </row>
    <row r="840" spans="1:14" hidden="1">
      <c r="A840" s="80" t="s">
        <v>2592</v>
      </c>
      <c r="B840" s="186" t="s">
        <v>2182</v>
      </c>
      <c r="C840" s="187" t="s">
        <v>430</v>
      </c>
      <c r="D840" s="189" t="s">
        <v>1491</v>
      </c>
      <c r="E840" s="187" t="s">
        <v>482</v>
      </c>
      <c r="F840" s="187" t="s">
        <v>430</v>
      </c>
      <c r="G840" s="189" t="s">
        <v>504</v>
      </c>
      <c r="H840" s="188" t="str">
        <f>IF(OR(SUMPRODUCT(--('C7'!AH26:'C7'!AH36=""),--('C7'!AI26:'C7'!AI36=""))&gt;0,COUNTIF('C7'!AI26:'C7'!AI36,"M")&gt;0,COUNTIF('C7'!AI26:'C7'!AI36,"X")=11),"",SUM('C7'!AH26:'C7'!AH36))</f>
        <v/>
      </c>
      <c r="I840" s="188" t="str">
        <f>IF(AND(COUNTIF('C7'!AI26:'C7'!AI36,"X")=11,SUM('C7'!AH26:'C7'!AH36)=0,ISNUMBER('C7'!AH37)),"",IF(COUNTIF('C7'!AI26:'C7'!AI36,"M")&gt;0,"M",IF(AND(COUNTIF('C7'!AI26:'C7'!AI36,'C7'!AI26)=11,OR('C7'!AI26="X",'C7'!AI26="W",'C7'!AI26="Z")),UPPER('C7'!AI26),"")))</f>
        <v/>
      </c>
      <c r="J840" s="81" t="s">
        <v>482</v>
      </c>
      <c r="K840" s="188" t="str">
        <f>IF(AND(ISBLANK('C7'!AH37),$L$840&lt;&gt;"Z"),"",'C7'!AH37)</f>
        <v/>
      </c>
      <c r="L840" s="188" t="str">
        <f>IF(ISBLANK('C7'!AI37),"",'C7'!AI37)</f>
        <v/>
      </c>
      <c r="M840" s="78" t="str">
        <f t="shared" si="14"/>
        <v>OK</v>
      </c>
      <c r="N840" s="79"/>
    </row>
    <row r="841" spans="1:14" hidden="1">
      <c r="A841" s="80" t="s">
        <v>2592</v>
      </c>
      <c r="B841" s="186" t="s">
        <v>2183</v>
      </c>
      <c r="C841" s="187" t="s">
        <v>430</v>
      </c>
      <c r="D841" s="189" t="s">
        <v>1493</v>
      </c>
      <c r="E841" s="187" t="s">
        <v>482</v>
      </c>
      <c r="F841" s="187" t="s">
        <v>430</v>
      </c>
      <c r="G841" s="189" t="s">
        <v>1029</v>
      </c>
      <c r="H841" s="188" t="str">
        <f>IF(OR(AND('C7'!AH14="",'C7'!AI14=""),AND('C7'!AH26="",'C7'!AI26=""),AND('C7'!AI14="X",'C7'!AI26="X"),OR('C7'!AI14="M",'C7'!AI26="M")),"",SUM('C7'!AH14,'C7'!AH26))</f>
        <v/>
      </c>
      <c r="I841" s="188" t="str">
        <f>IF(AND(AND('C7'!AI14="X",'C7'!AI26="X"),SUM('C7'!AH14,'C7'!AH26)=0,ISNUMBER('C7'!AH38)),"",IF(OR('C7'!AI14="M",'C7'!AI26="M"),"M",IF(AND('C7'!AI14='C7'!AI26,OR('C7'!AI14="X",'C7'!AI14="W",'C7'!AI14="Z")),UPPER('C7'!AI14),"")))</f>
        <v/>
      </c>
      <c r="J841" s="81" t="s">
        <v>482</v>
      </c>
      <c r="K841" s="188" t="str">
        <f>IF(AND(ISBLANK('C7'!AH38),$L$841&lt;&gt;"Z"),"",'C7'!AH38)</f>
        <v/>
      </c>
      <c r="L841" s="188" t="str">
        <f>IF(ISBLANK('C7'!AI38),"",'C7'!AI38)</f>
        <v/>
      </c>
      <c r="M841" s="78" t="str">
        <f t="shared" si="14"/>
        <v>OK</v>
      </c>
      <c r="N841" s="79"/>
    </row>
    <row r="842" spans="1:14" hidden="1">
      <c r="A842" s="80" t="s">
        <v>2592</v>
      </c>
      <c r="B842" s="186" t="s">
        <v>2184</v>
      </c>
      <c r="C842" s="187" t="s">
        <v>430</v>
      </c>
      <c r="D842" s="189" t="s">
        <v>1495</v>
      </c>
      <c r="E842" s="187" t="s">
        <v>482</v>
      </c>
      <c r="F842" s="187" t="s">
        <v>430</v>
      </c>
      <c r="G842" s="189" t="s">
        <v>1030</v>
      </c>
      <c r="H842" s="188" t="str">
        <f>IF(OR(AND('C7'!AH15="",'C7'!AI15=""),AND('C7'!AH27="",'C7'!AI27=""),AND('C7'!AI15="X",'C7'!AI27="X"),OR('C7'!AI15="M",'C7'!AI27="M")),"",SUM('C7'!AH15,'C7'!AH27))</f>
        <v/>
      </c>
      <c r="I842" s="188" t="str">
        <f>IF(AND(AND('C7'!AI15="X",'C7'!AI27="X"),SUM('C7'!AH15,'C7'!AH27)=0,ISNUMBER('C7'!AH39)),"",IF(OR('C7'!AI15="M",'C7'!AI27="M"),"M",IF(AND('C7'!AI15='C7'!AI27,OR('C7'!AI15="X",'C7'!AI15="W",'C7'!AI15="Z")),UPPER('C7'!AI15),"")))</f>
        <v/>
      </c>
      <c r="J842" s="81" t="s">
        <v>482</v>
      </c>
      <c r="K842" s="188" t="str">
        <f>IF(AND(ISBLANK('C7'!AH39),$L$842&lt;&gt;"Z"),"",'C7'!AH39)</f>
        <v/>
      </c>
      <c r="L842" s="188" t="str">
        <f>IF(ISBLANK('C7'!AI39),"",'C7'!AI39)</f>
        <v/>
      </c>
      <c r="M842" s="78" t="str">
        <f t="shared" si="14"/>
        <v>OK</v>
      </c>
      <c r="N842" s="79"/>
    </row>
    <row r="843" spans="1:14" hidden="1">
      <c r="A843" s="80" t="s">
        <v>2592</v>
      </c>
      <c r="B843" s="186" t="s">
        <v>2185</v>
      </c>
      <c r="C843" s="187" t="s">
        <v>430</v>
      </c>
      <c r="D843" s="189" t="s">
        <v>1497</v>
      </c>
      <c r="E843" s="187" t="s">
        <v>482</v>
      </c>
      <c r="F843" s="187" t="s">
        <v>430</v>
      </c>
      <c r="G843" s="189" t="s">
        <v>1031</v>
      </c>
      <c r="H843" s="188" t="str">
        <f>IF(OR(AND('C7'!AH16="",'C7'!AI16=""),AND('C7'!AH28="",'C7'!AI28=""),AND('C7'!AI16="X",'C7'!AI28="X"),OR('C7'!AI16="M",'C7'!AI28="M")),"",SUM('C7'!AH16,'C7'!AH28))</f>
        <v/>
      </c>
      <c r="I843" s="188" t="str">
        <f>IF(AND(AND('C7'!AI16="X",'C7'!AI28="X"),SUM('C7'!AH16,'C7'!AH28)=0,ISNUMBER('C7'!AH40)),"",IF(OR('C7'!AI16="M",'C7'!AI28="M"),"M",IF(AND('C7'!AI16='C7'!AI28,OR('C7'!AI16="X",'C7'!AI16="W",'C7'!AI16="Z")),UPPER('C7'!AI16),"")))</f>
        <v/>
      </c>
      <c r="J843" s="81" t="s">
        <v>482</v>
      </c>
      <c r="K843" s="188" t="str">
        <f>IF(AND(ISBLANK('C7'!AH40),$L$843&lt;&gt;"Z"),"",'C7'!AH40)</f>
        <v/>
      </c>
      <c r="L843" s="188" t="str">
        <f>IF(ISBLANK('C7'!AI40),"",'C7'!AI40)</f>
        <v/>
      </c>
      <c r="M843" s="78" t="str">
        <f t="shared" si="14"/>
        <v>OK</v>
      </c>
      <c r="N843" s="79"/>
    </row>
    <row r="844" spans="1:14" hidden="1">
      <c r="A844" s="80" t="s">
        <v>2592</v>
      </c>
      <c r="B844" s="186" t="s">
        <v>2186</v>
      </c>
      <c r="C844" s="187" t="s">
        <v>430</v>
      </c>
      <c r="D844" s="189" t="s">
        <v>1499</v>
      </c>
      <c r="E844" s="187" t="s">
        <v>482</v>
      </c>
      <c r="F844" s="187" t="s">
        <v>430</v>
      </c>
      <c r="G844" s="189" t="s">
        <v>1032</v>
      </c>
      <c r="H844" s="188" t="str">
        <f>IF(OR(AND('C7'!AH17="",'C7'!AI17=""),AND('C7'!AH29="",'C7'!AI29=""),AND('C7'!AI17="X",'C7'!AI29="X"),OR('C7'!AI17="M",'C7'!AI29="M")),"",SUM('C7'!AH17,'C7'!AH29))</f>
        <v/>
      </c>
      <c r="I844" s="188" t="str">
        <f>IF(AND(AND('C7'!AI17="X",'C7'!AI29="X"),SUM('C7'!AH17,'C7'!AH29)=0,ISNUMBER('C7'!AH41)),"",IF(OR('C7'!AI17="M",'C7'!AI29="M"),"M",IF(AND('C7'!AI17='C7'!AI29,OR('C7'!AI17="X",'C7'!AI17="W",'C7'!AI17="Z")),UPPER('C7'!AI17),"")))</f>
        <v/>
      </c>
      <c r="J844" s="81" t="s">
        <v>482</v>
      </c>
      <c r="K844" s="188" t="str">
        <f>IF(AND(ISBLANK('C7'!AH41),$L$844&lt;&gt;"Z"),"",'C7'!AH41)</f>
        <v/>
      </c>
      <c r="L844" s="188" t="str">
        <f>IF(ISBLANK('C7'!AI41),"",'C7'!AI41)</f>
        <v/>
      </c>
      <c r="M844" s="78" t="str">
        <f t="shared" si="14"/>
        <v>OK</v>
      </c>
      <c r="N844" s="79"/>
    </row>
    <row r="845" spans="1:14" hidden="1">
      <c r="A845" s="80" t="s">
        <v>2592</v>
      </c>
      <c r="B845" s="186" t="s">
        <v>2187</v>
      </c>
      <c r="C845" s="187" t="s">
        <v>430</v>
      </c>
      <c r="D845" s="189" t="s">
        <v>1501</v>
      </c>
      <c r="E845" s="187" t="s">
        <v>482</v>
      </c>
      <c r="F845" s="187" t="s">
        <v>430</v>
      </c>
      <c r="G845" s="189" t="s">
        <v>1033</v>
      </c>
      <c r="H845" s="188" t="str">
        <f>IF(OR(AND('C7'!AH18="",'C7'!AI18=""),AND('C7'!AH30="",'C7'!AI30=""),AND('C7'!AI18="X",'C7'!AI30="X"),OR('C7'!AI18="M",'C7'!AI30="M")),"",SUM('C7'!AH18,'C7'!AH30))</f>
        <v/>
      </c>
      <c r="I845" s="188" t="str">
        <f>IF(AND(AND('C7'!AI18="X",'C7'!AI30="X"),SUM('C7'!AH18,'C7'!AH30)=0,ISNUMBER('C7'!AH42)),"",IF(OR('C7'!AI18="M",'C7'!AI30="M"),"M",IF(AND('C7'!AI18='C7'!AI30,OR('C7'!AI18="X",'C7'!AI18="W",'C7'!AI18="Z")),UPPER('C7'!AI18),"")))</f>
        <v/>
      </c>
      <c r="J845" s="81" t="s">
        <v>482</v>
      </c>
      <c r="K845" s="188" t="str">
        <f>IF(AND(ISBLANK('C7'!AH42),$L$845&lt;&gt;"Z"),"",'C7'!AH42)</f>
        <v/>
      </c>
      <c r="L845" s="188" t="str">
        <f>IF(ISBLANK('C7'!AI42),"",'C7'!AI42)</f>
        <v/>
      </c>
      <c r="M845" s="78" t="str">
        <f t="shared" si="14"/>
        <v>OK</v>
      </c>
      <c r="N845" s="79"/>
    </row>
    <row r="846" spans="1:14" hidden="1">
      <c r="A846" s="80" t="s">
        <v>2592</v>
      </c>
      <c r="B846" s="186" t="s">
        <v>2188</v>
      </c>
      <c r="C846" s="187" t="s">
        <v>430</v>
      </c>
      <c r="D846" s="189" t="s">
        <v>1503</v>
      </c>
      <c r="E846" s="187" t="s">
        <v>482</v>
      </c>
      <c r="F846" s="187" t="s">
        <v>430</v>
      </c>
      <c r="G846" s="189" t="s">
        <v>1034</v>
      </c>
      <c r="H846" s="188" t="str">
        <f>IF(OR(AND('C7'!AH19="",'C7'!AI19=""),AND('C7'!AH31="",'C7'!AI31=""),AND('C7'!AI19="X",'C7'!AI31="X"),OR('C7'!AI19="M",'C7'!AI31="M")),"",SUM('C7'!AH19,'C7'!AH31))</f>
        <v/>
      </c>
      <c r="I846" s="188" t="str">
        <f>IF(AND(AND('C7'!AI19="X",'C7'!AI31="X"),SUM('C7'!AH19,'C7'!AH31)=0,ISNUMBER('C7'!AH43)),"",IF(OR('C7'!AI19="M",'C7'!AI31="M"),"M",IF(AND('C7'!AI19='C7'!AI31,OR('C7'!AI19="X",'C7'!AI19="W",'C7'!AI19="Z")),UPPER('C7'!AI19),"")))</f>
        <v/>
      </c>
      <c r="J846" s="81" t="s">
        <v>482</v>
      </c>
      <c r="K846" s="188" t="str">
        <f>IF(AND(ISBLANK('C7'!AH43),$L$846&lt;&gt;"Z"),"",'C7'!AH43)</f>
        <v/>
      </c>
      <c r="L846" s="188" t="str">
        <f>IF(ISBLANK('C7'!AI43),"",'C7'!AI43)</f>
        <v/>
      </c>
      <c r="M846" s="78" t="str">
        <f t="shared" si="14"/>
        <v>OK</v>
      </c>
      <c r="N846" s="79"/>
    </row>
    <row r="847" spans="1:14" hidden="1">
      <c r="A847" s="80" t="s">
        <v>2592</v>
      </c>
      <c r="B847" s="186" t="s">
        <v>2189</v>
      </c>
      <c r="C847" s="187" t="s">
        <v>430</v>
      </c>
      <c r="D847" s="189" t="s">
        <v>1505</v>
      </c>
      <c r="E847" s="187" t="s">
        <v>482</v>
      </c>
      <c r="F847" s="187" t="s">
        <v>430</v>
      </c>
      <c r="G847" s="189" t="s">
        <v>1035</v>
      </c>
      <c r="H847" s="188" t="str">
        <f>IF(OR(AND('C7'!AH20="",'C7'!AI20=""),AND('C7'!AH32="",'C7'!AI32=""),AND('C7'!AI20="X",'C7'!AI32="X"),OR('C7'!AI20="M",'C7'!AI32="M")),"",SUM('C7'!AH20,'C7'!AH32))</f>
        <v/>
      </c>
      <c r="I847" s="188" t="str">
        <f>IF(AND(AND('C7'!AI20="X",'C7'!AI32="X"),SUM('C7'!AH20,'C7'!AH32)=0,ISNUMBER('C7'!AH44)),"",IF(OR('C7'!AI20="M",'C7'!AI32="M"),"M",IF(AND('C7'!AI20='C7'!AI32,OR('C7'!AI20="X",'C7'!AI20="W",'C7'!AI20="Z")),UPPER('C7'!AI20),"")))</f>
        <v/>
      </c>
      <c r="J847" s="81" t="s">
        <v>482</v>
      </c>
      <c r="K847" s="188" t="str">
        <f>IF(AND(ISBLANK('C7'!AH44),$L$847&lt;&gt;"Z"),"",'C7'!AH44)</f>
        <v/>
      </c>
      <c r="L847" s="188" t="str">
        <f>IF(ISBLANK('C7'!AI44),"",'C7'!AI44)</f>
        <v/>
      </c>
      <c r="M847" s="78" t="str">
        <f t="shared" si="14"/>
        <v>OK</v>
      </c>
      <c r="N847" s="79"/>
    </row>
    <row r="848" spans="1:14" hidden="1">
      <c r="A848" s="80" t="s">
        <v>2592</v>
      </c>
      <c r="B848" s="186" t="s">
        <v>2190</v>
      </c>
      <c r="C848" s="187" t="s">
        <v>430</v>
      </c>
      <c r="D848" s="189" t="s">
        <v>1507</v>
      </c>
      <c r="E848" s="187" t="s">
        <v>482</v>
      </c>
      <c r="F848" s="187" t="s">
        <v>430</v>
      </c>
      <c r="G848" s="189" t="s">
        <v>1036</v>
      </c>
      <c r="H848" s="188" t="str">
        <f>IF(OR(AND('C7'!AH21="",'C7'!AI21=""),AND('C7'!AH33="",'C7'!AI33=""),AND('C7'!AI21="X",'C7'!AI33="X"),OR('C7'!AI21="M",'C7'!AI33="M")),"",SUM('C7'!AH21,'C7'!AH33))</f>
        <v/>
      </c>
      <c r="I848" s="188" t="str">
        <f>IF(AND(AND('C7'!AI21="X",'C7'!AI33="X"),SUM('C7'!AH21,'C7'!AH33)=0,ISNUMBER('C7'!AH45)),"",IF(OR('C7'!AI21="M",'C7'!AI33="M"),"M",IF(AND('C7'!AI21='C7'!AI33,OR('C7'!AI21="X",'C7'!AI21="W",'C7'!AI21="Z")),UPPER('C7'!AI21),"")))</f>
        <v/>
      </c>
      <c r="J848" s="81" t="s">
        <v>482</v>
      </c>
      <c r="K848" s="188" t="str">
        <f>IF(AND(ISBLANK('C7'!AH45),$L$848&lt;&gt;"Z"),"",'C7'!AH45)</f>
        <v/>
      </c>
      <c r="L848" s="188" t="str">
        <f>IF(ISBLANK('C7'!AI45),"",'C7'!AI45)</f>
        <v/>
      </c>
      <c r="M848" s="78" t="str">
        <f t="shared" si="14"/>
        <v>OK</v>
      </c>
      <c r="N848" s="79"/>
    </row>
    <row r="849" spans="1:14" hidden="1">
      <c r="A849" s="80" t="s">
        <v>2592</v>
      </c>
      <c r="B849" s="186" t="s">
        <v>2191</v>
      </c>
      <c r="C849" s="187" t="s">
        <v>430</v>
      </c>
      <c r="D849" s="189" t="s">
        <v>1509</v>
      </c>
      <c r="E849" s="187" t="s">
        <v>482</v>
      </c>
      <c r="F849" s="187" t="s">
        <v>430</v>
      </c>
      <c r="G849" s="189" t="s">
        <v>1037</v>
      </c>
      <c r="H849" s="188" t="str">
        <f>IF(OR(AND('C7'!AH22="",'C7'!AI22=""),AND('C7'!AH34="",'C7'!AI34=""),AND('C7'!AI22="X",'C7'!AI34="X"),OR('C7'!AI22="M",'C7'!AI34="M")),"",SUM('C7'!AH22,'C7'!AH34))</f>
        <v/>
      </c>
      <c r="I849" s="188" t="str">
        <f>IF(AND(AND('C7'!AI22="X",'C7'!AI34="X"),SUM('C7'!AH22,'C7'!AH34)=0,ISNUMBER('C7'!AH46)),"",IF(OR('C7'!AI22="M",'C7'!AI34="M"),"M",IF(AND('C7'!AI22='C7'!AI34,OR('C7'!AI22="X",'C7'!AI22="W",'C7'!AI22="Z")),UPPER('C7'!AI22),"")))</f>
        <v/>
      </c>
      <c r="J849" s="81" t="s">
        <v>482</v>
      </c>
      <c r="K849" s="188" t="str">
        <f>IF(AND(ISBLANK('C7'!AH46),$L$849&lt;&gt;"Z"),"",'C7'!AH46)</f>
        <v/>
      </c>
      <c r="L849" s="188" t="str">
        <f>IF(ISBLANK('C7'!AI46),"",'C7'!AI46)</f>
        <v/>
      </c>
      <c r="M849" s="78" t="str">
        <f t="shared" si="14"/>
        <v>OK</v>
      </c>
      <c r="N849" s="79"/>
    </row>
    <row r="850" spans="1:14" hidden="1">
      <c r="A850" s="80" t="s">
        <v>2592</v>
      </c>
      <c r="B850" s="186" t="s">
        <v>2192</v>
      </c>
      <c r="C850" s="187" t="s">
        <v>430</v>
      </c>
      <c r="D850" s="189" t="s">
        <v>1511</v>
      </c>
      <c r="E850" s="187" t="s">
        <v>482</v>
      </c>
      <c r="F850" s="187" t="s">
        <v>430</v>
      </c>
      <c r="G850" s="189" t="s">
        <v>1038</v>
      </c>
      <c r="H850" s="188" t="str">
        <f>IF(OR(AND('C7'!AH23="",'C7'!AI23=""),AND('C7'!AH35="",'C7'!AI35=""),AND('C7'!AI23="X",'C7'!AI35="X"),OR('C7'!AI23="M",'C7'!AI35="M")),"",SUM('C7'!AH23,'C7'!AH35))</f>
        <v/>
      </c>
      <c r="I850" s="188" t="str">
        <f>IF(AND(AND('C7'!AI23="X",'C7'!AI35="X"),SUM('C7'!AH23,'C7'!AH35)=0,ISNUMBER('C7'!AH47)),"",IF(OR('C7'!AI23="M",'C7'!AI35="M"),"M",IF(AND('C7'!AI23='C7'!AI35,OR('C7'!AI23="X",'C7'!AI23="W",'C7'!AI23="Z")),UPPER('C7'!AI23),"")))</f>
        <v/>
      </c>
      <c r="J850" s="81" t="s">
        <v>482</v>
      </c>
      <c r="K850" s="188" t="str">
        <f>IF(AND(ISBLANK('C7'!AH47),$L$850&lt;&gt;"Z"),"",'C7'!AH47)</f>
        <v/>
      </c>
      <c r="L850" s="188" t="str">
        <f>IF(ISBLANK('C7'!AI47),"",'C7'!AI47)</f>
        <v/>
      </c>
      <c r="M850" s="78" t="str">
        <f t="shared" si="14"/>
        <v>OK</v>
      </c>
      <c r="N850" s="79"/>
    </row>
    <row r="851" spans="1:14" hidden="1">
      <c r="A851" s="80" t="s">
        <v>2592</v>
      </c>
      <c r="B851" s="186" t="s">
        <v>2193</v>
      </c>
      <c r="C851" s="187" t="s">
        <v>430</v>
      </c>
      <c r="D851" s="189" t="s">
        <v>1513</v>
      </c>
      <c r="E851" s="187" t="s">
        <v>482</v>
      </c>
      <c r="F851" s="187" t="s">
        <v>430</v>
      </c>
      <c r="G851" s="189" t="s">
        <v>1039</v>
      </c>
      <c r="H851" s="188" t="str">
        <f>IF(OR(AND('C7'!AH24="",'C7'!AI24=""),AND('C7'!AH36="",'C7'!AI36=""),AND('C7'!AI24="X",'C7'!AI36="X"),OR('C7'!AI24="M",'C7'!AI36="M")),"",SUM('C7'!AH24,'C7'!AH36))</f>
        <v/>
      </c>
      <c r="I851" s="188" t="str">
        <f>IF(AND(AND('C7'!AI24="X",'C7'!AI36="X"),SUM('C7'!AH24,'C7'!AH36)=0,ISNUMBER('C7'!AH48)),"",IF(OR('C7'!AI24="M",'C7'!AI36="M"),"M",IF(AND('C7'!AI24='C7'!AI36,OR('C7'!AI24="X",'C7'!AI24="W",'C7'!AI24="Z")),UPPER('C7'!AI24),"")))</f>
        <v/>
      </c>
      <c r="J851" s="81" t="s">
        <v>482</v>
      </c>
      <c r="K851" s="188" t="str">
        <f>IF(AND(ISBLANK('C7'!AH48),$L$851&lt;&gt;"Z"),"",'C7'!AH48)</f>
        <v/>
      </c>
      <c r="L851" s="188" t="str">
        <f>IF(ISBLANK('C7'!AI48),"",'C7'!AI48)</f>
        <v/>
      </c>
      <c r="M851" s="78" t="str">
        <f t="shared" si="14"/>
        <v>OK</v>
      </c>
      <c r="N851" s="79"/>
    </row>
    <row r="852" spans="1:14" hidden="1">
      <c r="A852" s="80" t="s">
        <v>2592</v>
      </c>
      <c r="B852" s="186" t="s">
        <v>2194</v>
      </c>
      <c r="C852" s="187" t="s">
        <v>430</v>
      </c>
      <c r="D852" s="189" t="s">
        <v>1515</v>
      </c>
      <c r="E852" s="187" t="s">
        <v>482</v>
      </c>
      <c r="F852" s="187" t="s">
        <v>430</v>
      </c>
      <c r="G852" s="189" t="s">
        <v>493</v>
      </c>
      <c r="H852" s="188" t="str">
        <f>IF(OR(AND('C7'!AH25="",'C7'!AI25=""),AND('C7'!AH37="",'C7'!AI37=""),AND('C7'!AI25="X",'C7'!AI37="X"),OR('C7'!AI25="M",'C7'!AI37="M")),"",SUM('C7'!AH25,'C7'!AH37))</f>
        <v/>
      </c>
      <c r="I852" s="188" t="str">
        <f>IF(AND(AND('C7'!AI25="X",'C7'!AI37="X"),SUM('C7'!AH25,'C7'!AH37)=0,ISNUMBER('C7'!AH49)),"",IF(OR('C7'!AI25="M",'C7'!AI37="M"),"M",IF(AND('C7'!AI25='C7'!AI37,OR('C7'!AI25="X",'C7'!AI25="W",'C7'!AI25="Z")),UPPER('C7'!AI25),"")))</f>
        <v/>
      </c>
      <c r="J852" s="81" t="s">
        <v>482</v>
      </c>
      <c r="K852" s="188" t="str">
        <f>IF(AND(ISBLANK('C7'!AH49),$L$852&lt;&gt;"Z"),"",'C7'!AH49)</f>
        <v/>
      </c>
      <c r="L852" s="188" t="str">
        <f>IF(ISBLANK('C7'!AI49),"",'C7'!AI49)</f>
        <v/>
      </c>
      <c r="M852" s="78" t="str">
        <f t="shared" si="14"/>
        <v>OK</v>
      </c>
      <c r="N852" s="79"/>
    </row>
    <row r="853" spans="1:14" hidden="1">
      <c r="A853" s="80" t="s">
        <v>2592</v>
      </c>
      <c r="B853" s="186" t="s">
        <v>2195</v>
      </c>
      <c r="C853" s="187" t="s">
        <v>430</v>
      </c>
      <c r="D853" s="189" t="s">
        <v>2196</v>
      </c>
      <c r="E853" s="187" t="s">
        <v>482</v>
      </c>
      <c r="F853" s="187" t="s">
        <v>430</v>
      </c>
      <c r="G853" s="189" t="s">
        <v>976</v>
      </c>
      <c r="H853" s="188" t="str">
        <f>IF(OR(SUMPRODUCT(--('C7'!AK14:'C7'!AK24=""),--('C7'!AL14:'C7'!AL24=""))&gt;0,COUNTIF('C7'!AL14:'C7'!AL24,"M")&gt;0,COUNTIF('C7'!AL14:'C7'!AL24,"X")=11),"",SUM('C7'!AK14:'C7'!AK24))</f>
        <v/>
      </c>
      <c r="I853" s="188" t="str">
        <f>IF(AND(COUNTIF('C7'!AL14:'C7'!AL24,"X")=11,SUM('C7'!AK14:'C7'!AK24)=0,ISNUMBER('C7'!AK25)),"",IF(COUNTIF('C7'!AL14:'C7'!AL24,"M")&gt;0,"M",IF(AND(COUNTIF('C7'!AL14:'C7'!AL24,'C7'!AL14)=11,OR('C7'!AL14="X",'C7'!AL14="W",'C7'!AL14="Z")),UPPER('C7'!AL14),"")))</f>
        <v/>
      </c>
      <c r="J853" s="81" t="s">
        <v>482</v>
      </c>
      <c r="K853" s="188" t="str">
        <f>IF(AND(ISBLANK('C7'!AK25),$L$853&lt;&gt;"Z"),"",'C7'!AK25)</f>
        <v/>
      </c>
      <c r="L853" s="188" t="str">
        <f>IF(ISBLANK('C7'!AL25),"",'C7'!AL25)</f>
        <v/>
      </c>
      <c r="M853" s="78" t="str">
        <f t="shared" si="14"/>
        <v>OK</v>
      </c>
      <c r="N853" s="79"/>
    </row>
    <row r="854" spans="1:14" hidden="1">
      <c r="A854" s="80" t="s">
        <v>2592</v>
      </c>
      <c r="B854" s="186" t="s">
        <v>2197</v>
      </c>
      <c r="C854" s="187" t="s">
        <v>430</v>
      </c>
      <c r="D854" s="189" t="s">
        <v>2198</v>
      </c>
      <c r="E854" s="187" t="s">
        <v>482</v>
      </c>
      <c r="F854" s="187" t="s">
        <v>430</v>
      </c>
      <c r="G854" s="189" t="s">
        <v>1000</v>
      </c>
      <c r="H854" s="188" t="str">
        <f>IF(OR(SUMPRODUCT(--('C7'!AK26:'C7'!AK36=""),--('C7'!AL26:'C7'!AL36=""))&gt;0,COUNTIF('C7'!AL26:'C7'!AL36,"M")&gt;0,COUNTIF('C7'!AL26:'C7'!AL36,"X")=11),"",SUM('C7'!AK26:'C7'!AK36))</f>
        <v/>
      </c>
      <c r="I854" s="188" t="str">
        <f>IF(AND(COUNTIF('C7'!AL26:'C7'!AL36,"X")=11,SUM('C7'!AK26:'C7'!AK36)=0,ISNUMBER('C7'!AK37)),"",IF(COUNTIF('C7'!AL26:'C7'!AL36,"M")&gt;0,"M",IF(AND(COUNTIF('C7'!AL26:'C7'!AL36,'C7'!AL26)=11,OR('C7'!AL26="X",'C7'!AL26="W",'C7'!AL26="Z")),UPPER('C7'!AL26),"")))</f>
        <v/>
      </c>
      <c r="J854" s="81" t="s">
        <v>482</v>
      </c>
      <c r="K854" s="188" t="str">
        <f>IF(AND(ISBLANK('C7'!AK37),$L$854&lt;&gt;"Z"),"",'C7'!AK37)</f>
        <v/>
      </c>
      <c r="L854" s="188" t="str">
        <f>IF(ISBLANK('C7'!AL37),"",'C7'!AL37)</f>
        <v/>
      </c>
      <c r="M854" s="78" t="str">
        <f t="shared" si="14"/>
        <v>OK</v>
      </c>
      <c r="N854" s="79"/>
    </row>
    <row r="855" spans="1:14" hidden="1">
      <c r="A855" s="80" t="s">
        <v>2592</v>
      </c>
      <c r="B855" s="186" t="s">
        <v>2199</v>
      </c>
      <c r="C855" s="187" t="s">
        <v>430</v>
      </c>
      <c r="D855" s="189" t="s">
        <v>2200</v>
      </c>
      <c r="E855" s="187" t="s">
        <v>482</v>
      </c>
      <c r="F855" s="187" t="s">
        <v>430</v>
      </c>
      <c r="G855" s="189" t="s">
        <v>1002</v>
      </c>
      <c r="H855" s="188" t="str">
        <f>IF(OR(AND('C7'!AK14="",'C7'!AL14=""),AND('C7'!AK26="",'C7'!AL26=""),AND('C7'!AL14="X",'C7'!AL26="X"),OR('C7'!AL14="M",'C7'!AL26="M")),"",SUM('C7'!AK14,'C7'!AK26))</f>
        <v/>
      </c>
      <c r="I855" s="188" t="str">
        <f>IF(AND(AND('C7'!AL14="X",'C7'!AL26="X"),SUM('C7'!AK14,'C7'!AK26)=0,ISNUMBER('C7'!AK38)),"",IF(OR('C7'!AL14="M",'C7'!AL26="M"),"M",IF(AND('C7'!AL14='C7'!AL26,OR('C7'!AL14="X",'C7'!AL14="W",'C7'!AL14="Z")),UPPER('C7'!AL14),"")))</f>
        <v/>
      </c>
      <c r="J855" s="81" t="s">
        <v>482</v>
      </c>
      <c r="K855" s="188" t="str">
        <f>IF(AND(ISBLANK('C7'!AK38),$L$855&lt;&gt;"Z"),"",'C7'!AK38)</f>
        <v/>
      </c>
      <c r="L855" s="188" t="str">
        <f>IF(ISBLANK('C7'!AL38),"",'C7'!AL38)</f>
        <v/>
      </c>
      <c r="M855" s="78" t="str">
        <f t="shared" si="14"/>
        <v>OK</v>
      </c>
      <c r="N855" s="79"/>
    </row>
    <row r="856" spans="1:14" hidden="1">
      <c r="A856" s="80" t="s">
        <v>2592</v>
      </c>
      <c r="B856" s="186" t="s">
        <v>2201</v>
      </c>
      <c r="C856" s="187" t="s">
        <v>430</v>
      </c>
      <c r="D856" s="189" t="s">
        <v>2202</v>
      </c>
      <c r="E856" s="187" t="s">
        <v>482</v>
      </c>
      <c r="F856" s="187" t="s">
        <v>430</v>
      </c>
      <c r="G856" s="189" t="s">
        <v>1004</v>
      </c>
      <c r="H856" s="188" t="str">
        <f>IF(OR(AND('C7'!AK15="",'C7'!AL15=""),AND('C7'!AK27="",'C7'!AL27=""),AND('C7'!AL15="X",'C7'!AL27="X"),OR('C7'!AL15="M",'C7'!AL27="M")),"",SUM('C7'!AK15,'C7'!AK27))</f>
        <v/>
      </c>
      <c r="I856" s="188" t="str">
        <f>IF(AND(AND('C7'!AL15="X",'C7'!AL27="X"),SUM('C7'!AK15,'C7'!AK27)=0,ISNUMBER('C7'!AK39)),"",IF(OR('C7'!AL15="M",'C7'!AL27="M"),"M",IF(AND('C7'!AL15='C7'!AL27,OR('C7'!AL15="X",'C7'!AL15="W",'C7'!AL15="Z")),UPPER('C7'!AL15),"")))</f>
        <v/>
      </c>
      <c r="J856" s="81" t="s">
        <v>482</v>
      </c>
      <c r="K856" s="188" t="str">
        <f>IF(AND(ISBLANK('C7'!AK39),$L$856&lt;&gt;"Z"),"",'C7'!AK39)</f>
        <v/>
      </c>
      <c r="L856" s="188" t="str">
        <f>IF(ISBLANK('C7'!AL39),"",'C7'!AL39)</f>
        <v/>
      </c>
      <c r="M856" s="78" t="str">
        <f t="shared" si="14"/>
        <v>OK</v>
      </c>
      <c r="N856" s="79"/>
    </row>
    <row r="857" spans="1:14" hidden="1">
      <c r="A857" s="80" t="s">
        <v>2592</v>
      </c>
      <c r="B857" s="186" t="s">
        <v>2203</v>
      </c>
      <c r="C857" s="187" t="s">
        <v>430</v>
      </c>
      <c r="D857" s="189" t="s">
        <v>2204</v>
      </c>
      <c r="E857" s="187" t="s">
        <v>482</v>
      </c>
      <c r="F857" s="187" t="s">
        <v>430</v>
      </c>
      <c r="G857" s="189" t="s">
        <v>1006</v>
      </c>
      <c r="H857" s="188" t="str">
        <f>IF(OR(AND('C7'!AK16="",'C7'!AL16=""),AND('C7'!AK28="",'C7'!AL28=""),AND('C7'!AL16="X",'C7'!AL28="X"),OR('C7'!AL16="M",'C7'!AL28="M")),"",SUM('C7'!AK16,'C7'!AK28))</f>
        <v/>
      </c>
      <c r="I857" s="188" t="str">
        <f>IF(AND(AND('C7'!AL16="X",'C7'!AL28="X"),SUM('C7'!AK16,'C7'!AK28)=0,ISNUMBER('C7'!AK40)),"",IF(OR('C7'!AL16="M",'C7'!AL28="M"),"M",IF(AND('C7'!AL16='C7'!AL28,OR('C7'!AL16="X",'C7'!AL16="W",'C7'!AL16="Z")),UPPER('C7'!AL16),"")))</f>
        <v/>
      </c>
      <c r="J857" s="81" t="s">
        <v>482</v>
      </c>
      <c r="K857" s="188" t="str">
        <f>IF(AND(ISBLANK('C7'!AK40),$L$857&lt;&gt;"Z"),"",'C7'!AK40)</f>
        <v/>
      </c>
      <c r="L857" s="188" t="str">
        <f>IF(ISBLANK('C7'!AL40),"",'C7'!AL40)</f>
        <v/>
      </c>
      <c r="M857" s="78" t="str">
        <f t="shared" si="14"/>
        <v>OK</v>
      </c>
      <c r="N857" s="79"/>
    </row>
    <row r="858" spans="1:14" hidden="1">
      <c r="A858" s="80" t="s">
        <v>2592</v>
      </c>
      <c r="B858" s="186" t="s">
        <v>2205</v>
      </c>
      <c r="C858" s="187" t="s">
        <v>430</v>
      </c>
      <c r="D858" s="189" t="s">
        <v>2206</v>
      </c>
      <c r="E858" s="187" t="s">
        <v>482</v>
      </c>
      <c r="F858" s="187" t="s">
        <v>430</v>
      </c>
      <c r="G858" s="189" t="s">
        <v>1008</v>
      </c>
      <c r="H858" s="188" t="str">
        <f>IF(OR(AND('C7'!AK17="",'C7'!AL17=""),AND('C7'!AK29="",'C7'!AL29=""),AND('C7'!AL17="X",'C7'!AL29="X"),OR('C7'!AL17="M",'C7'!AL29="M")),"",SUM('C7'!AK17,'C7'!AK29))</f>
        <v/>
      </c>
      <c r="I858" s="188" t="str">
        <f>IF(AND(AND('C7'!AL17="X",'C7'!AL29="X"),SUM('C7'!AK17,'C7'!AK29)=0,ISNUMBER('C7'!AK41)),"",IF(OR('C7'!AL17="M",'C7'!AL29="M"),"M",IF(AND('C7'!AL17='C7'!AL29,OR('C7'!AL17="X",'C7'!AL17="W",'C7'!AL17="Z")),UPPER('C7'!AL17),"")))</f>
        <v/>
      </c>
      <c r="J858" s="81" t="s">
        <v>482</v>
      </c>
      <c r="K858" s="188" t="str">
        <f>IF(AND(ISBLANK('C7'!AK41),$L$858&lt;&gt;"Z"),"",'C7'!AK41)</f>
        <v/>
      </c>
      <c r="L858" s="188" t="str">
        <f>IF(ISBLANK('C7'!AL41),"",'C7'!AL41)</f>
        <v/>
      </c>
      <c r="M858" s="78" t="str">
        <f t="shared" si="14"/>
        <v>OK</v>
      </c>
      <c r="N858" s="79"/>
    </row>
    <row r="859" spans="1:14" hidden="1">
      <c r="A859" s="80" t="s">
        <v>2592</v>
      </c>
      <c r="B859" s="186" t="s">
        <v>2207</v>
      </c>
      <c r="C859" s="187" t="s">
        <v>430</v>
      </c>
      <c r="D859" s="189" t="s">
        <v>2208</v>
      </c>
      <c r="E859" s="187" t="s">
        <v>482</v>
      </c>
      <c r="F859" s="187" t="s">
        <v>430</v>
      </c>
      <c r="G859" s="189" t="s">
        <v>1010</v>
      </c>
      <c r="H859" s="188" t="str">
        <f>IF(OR(AND('C7'!AK18="",'C7'!AL18=""),AND('C7'!AK30="",'C7'!AL30=""),AND('C7'!AL18="X",'C7'!AL30="X"),OR('C7'!AL18="M",'C7'!AL30="M")),"",SUM('C7'!AK18,'C7'!AK30))</f>
        <v/>
      </c>
      <c r="I859" s="188" t="str">
        <f>IF(AND(AND('C7'!AL18="X",'C7'!AL30="X"),SUM('C7'!AK18,'C7'!AK30)=0,ISNUMBER('C7'!AK42)),"",IF(OR('C7'!AL18="M",'C7'!AL30="M"),"M",IF(AND('C7'!AL18='C7'!AL30,OR('C7'!AL18="X",'C7'!AL18="W",'C7'!AL18="Z")),UPPER('C7'!AL18),"")))</f>
        <v/>
      </c>
      <c r="J859" s="81" t="s">
        <v>482</v>
      </c>
      <c r="K859" s="188" t="str">
        <f>IF(AND(ISBLANK('C7'!AK42),$L$859&lt;&gt;"Z"),"",'C7'!AK42)</f>
        <v/>
      </c>
      <c r="L859" s="188" t="str">
        <f>IF(ISBLANK('C7'!AL42),"",'C7'!AL42)</f>
        <v/>
      </c>
      <c r="M859" s="78" t="str">
        <f t="shared" si="14"/>
        <v>OK</v>
      </c>
      <c r="N859" s="79"/>
    </row>
    <row r="860" spans="1:14" hidden="1">
      <c r="A860" s="80" t="s">
        <v>2592</v>
      </c>
      <c r="B860" s="186" t="s">
        <v>2209</v>
      </c>
      <c r="C860" s="187" t="s">
        <v>430</v>
      </c>
      <c r="D860" s="189" t="s">
        <v>2210</v>
      </c>
      <c r="E860" s="187" t="s">
        <v>482</v>
      </c>
      <c r="F860" s="187" t="s">
        <v>430</v>
      </c>
      <c r="G860" s="189" t="s">
        <v>1012</v>
      </c>
      <c r="H860" s="188" t="str">
        <f>IF(OR(AND('C7'!AK19="",'C7'!AL19=""),AND('C7'!AK31="",'C7'!AL31=""),AND('C7'!AL19="X",'C7'!AL31="X"),OR('C7'!AL19="M",'C7'!AL31="M")),"",SUM('C7'!AK19,'C7'!AK31))</f>
        <v/>
      </c>
      <c r="I860" s="188" t="str">
        <f>IF(AND(AND('C7'!AL19="X",'C7'!AL31="X"),SUM('C7'!AK19,'C7'!AK31)=0,ISNUMBER('C7'!AK43)),"",IF(OR('C7'!AL19="M",'C7'!AL31="M"),"M",IF(AND('C7'!AL19='C7'!AL31,OR('C7'!AL19="X",'C7'!AL19="W",'C7'!AL19="Z")),UPPER('C7'!AL19),"")))</f>
        <v/>
      </c>
      <c r="J860" s="81" t="s">
        <v>482</v>
      </c>
      <c r="K860" s="188" t="str">
        <f>IF(AND(ISBLANK('C7'!AK43),$L$860&lt;&gt;"Z"),"",'C7'!AK43)</f>
        <v/>
      </c>
      <c r="L860" s="188" t="str">
        <f>IF(ISBLANK('C7'!AL43),"",'C7'!AL43)</f>
        <v/>
      </c>
      <c r="M860" s="78" t="str">
        <f t="shared" si="14"/>
        <v>OK</v>
      </c>
      <c r="N860" s="79"/>
    </row>
    <row r="861" spans="1:14" hidden="1">
      <c r="A861" s="80" t="s">
        <v>2592</v>
      </c>
      <c r="B861" s="186" t="s">
        <v>2211</v>
      </c>
      <c r="C861" s="187" t="s">
        <v>430</v>
      </c>
      <c r="D861" s="189" t="s">
        <v>2212</v>
      </c>
      <c r="E861" s="187" t="s">
        <v>482</v>
      </c>
      <c r="F861" s="187" t="s">
        <v>430</v>
      </c>
      <c r="G861" s="189" t="s">
        <v>1014</v>
      </c>
      <c r="H861" s="188" t="str">
        <f>IF(OR(AND('C7'!AK20="",'C7'!AL20=""),AND('C7'!AK32="",'C7'!AL32=""),AND('C7'!AL20="X",'C7'!AL32="X"),OR('C7'!AL20="M",'C7'!AL32="M")),"",SUM('C7'!AK20,'C7'!AK32))</f>
        <v/>
      </c>
      <c r="I861" s="188" t="str">
        <f>IF(AND(AND('C7'!AL20="X",'C7'!AL32="X"),SUM('C7'!AK20,'C7'!AK32)=0,ISNUMBER('C7'!AK44)),"",IF(OR('C7'!AL20="M",'C7'!AL32="M"),"M",IF(AND('C7'!AL20='C7'!AL32,OR('C7'!AL20="X",'C7'!AL20="W",'C7'!AL20="Z")),UPPER('C7'!AL20),"")))</f>
        <v/>
      </c>
      <c r="J861" s="81" t="s">
        <v>482</v>
      </c>
      <c r="K861" s="188" t="str">
        <f>IF(AND(ISBLANK('C7'!AK44),$L$861&lt;&gt;"Z"),"",'C7'!AK44)</f>
        <v/>
      </c>
      <c r="L861" s="188" t="str">
        <f>IF(ISBLANK('C7'!AL44),"",'C7'!AL44)</f>
        <v/>
      </c>
      <c r="M861" s="78" t="str">
        <f t="shared" si="14"/>
        <v>OK</v>
      </c>
      <c r="N861" s="79"/>
    </row>
    <row r="862" spans="1:14" hidden="1">
      <c r="A862" s="80" t="s">
        <v>2592</v>
      </c>
      <c r="B862" s="186" t="s">
        <v>2213</v>
      </c>
      <c r="C862" s="187" t="s">
        <v>430</v>
      </c>
      <c r="D862" s="189" t="s">
        <v>2214</v>
      </c>
      <c r="E862" s="187" t="s">
        <v>482</v>
      </c>
      <c r="F862" s="187" t="s">
        <v>430</v>
      </c>
      <c r="G862" s="189" t="s">
        <v>1016</v>
      </c>
      <c r="H862" s="188" t="str">
        <f>IF(OR(AND('C7'!AK21="",'C7'!AL21=""),AND('C7'!AK33="",'C7'!AL33=""),AND('C7'!AL21="X",'C7'!AL33="X"),OR('C7'!AL21="M",'C7'!AL33="M")),"",SUM('C7'!AK21,'C7'!AK33))</f>
        <v/>
      </c>
      <c r="I862" s="188" t="str">
        <f>IF(AND(AND('C7'!AL21="X",'C7'!AL33="X"),SUM('C7'!AK21,'C7'!AK33)=0,ISNUMBER('C7'!AK45)),"",IF(OR('C7'!AL21="M",'C7'!AL33="M"),"M",IF(AND('C7'!AL21='C7'!AL33,OR('C7'!AL21="X",'C7'!AL21="W",'C7'!AL21="Z")),UPPER('C7'!AL21),"")))</f>
        <v/>
      </c>
      <c r="J862" s="81" t="s">
        <v>482</v>
      </c>
      <c r="K862" s="188" t="str">
        <f>IF(AND(ISBLANK('C7'!AK45),$L$862&lt;&gt;"Z"),"",'C7'!AK45)</f>
        <v/>
      </c>
      <c r="L862" s="188" t="str">
        <f>IF(ISBLANK('C7'!AL45),"",'C7'!AL45)</f>
        <v/>
      </c>
      <c r="M862" s="78" t="str">
        <f t="shared" si="14"/>
        <v>OK</v>
      </c>
      <c r="N862" s="79"/>
    </row>
    <row r="863" spans="1:14" hidden="1">
      <c r="A863" s="80" t="s">
        <v>2592</v>
      </c>
      <c r="B863" s="186" t="s">
        <v>2215</v>
      </c>
      <c r="C863" s="187" t="s">
        <v>430</v>
      </c>
      <c r="D863" s="189" t="s">
        <v>2216</v>
      </c>
      <c r="E863" s="187" t="s">
        <v>482</v>
      </c>
      <c r="F863" s="187" t="s">
        <v>430</v>
      </c>
      <c r="G863" s="189" t="s">
        <v>1018</v>
      </c>
      <c r="H863" s="188" t="str">
        <f>IF(OR(AND('C7'!AK22="",'C7'!AL22=""),AND('C7'!AK34="",'C7'!AL34=""),AND('C7'!AL22="X",'C7'!AL34="X"),OR('C7'!AL22="M",'C7'!AL34="M")),"",SUM('C7'!AK22,'C7'!AK34))</f>
        <v/>
      </c>
      <c r="I863" s="188" t="str">
        <f>IF(AND(AND('C7'!AL22="X",'C7'!AL34="X"),SUM('C7'!AK22,'C7'!AK34)=0,ISNUMBER('C7'!AK46)),"",IF(OR('C7'!AL22="M",'C7'!AL34="M"),"M",IF(AND('C7'!AL22='C7'!AL34,OR('C7'!AL22="X",'C7'!AL22="W",'C7'!AL22="Z")),UPPER('C7'!AL22),"")))</f>
        <v/>
      </c>
      <c r="J863" s="81" t="s">
        <v>482</v>
      </c>
      <c r="K863" s="188" t="str">
        <f>IF(AND(ISBLANK('C7'!AK46),$L$863&lt;&gt;"Z"),"",'C7'!AK46)</f>
        <v/>
      </c>
      <c r="L863" s="188" t="str">
        <f>IF(ISBLANK('C7'!AL46),"",'C7'!AL46)</f>
        <v/>
      </c>
      <c r="M863" s="78" t="str">
        <f t="shared" si="14"/>
        <v>OK</v>
      </c>
      <c r="N863" s="79"/>
    </row>
    <row r="864" spans="1:14" hidden="1">
      <c r="A864" s="80" t="s">
        <v>2592</v>
      </c>
      <c r="B864" s="186" t="s">
        <v>2217</v>
      </c>
      <c r="C864" s="187" t="s">
        <v>430</v>
      </c>
      <c r="D864" s="189" t="s">
        <v>2218</v>
      </c>
      <c r="E864" s="187" t="s">
        <v>482</v>
      </c>
      <c r="F864" s="187" t="s">
        <v>430</v>
      </c>
      <c r="G864" s="189" t="s">
        <v>1020</v>
      </c>
      <c r="H864" s="188" t="str">
        <f>IF(OR(AND('C7'!AK23="",'C7'!AL23=""),AND('C7'!AK35="",'C7'!AL35=""),AND('C7'!AL23="X",'C7'!AL35="X"),OR('C7'!AL23="M",'C7'!AL35="M")),"",SUM('C7'!AK23,'C7'!AK35))</f>
        <v/>
      </c>
      <c r="I864" s="188" t="str">
        <f>IF(AND(AND('C7'!AL23="X",'C7'!AL35="X"),SUM('C7'!AK23,'C7'!AK35)=0,ISNUMBER('C7'!AK47)),"",IF(OR('C7'!AL23="M",'C7'!AL35="M"),"M",IF(AND('C7'!AL23='C7'!AL35,OR('C7'!AL23="X",'C7'!AL23="W",'C7'!AL23="Z")),UPPER('C7'!AL23),"")))</f>
        <v/>
      </c>
      <c r="J864" s="81" t="s">
        <v>482</v>
      </c>
      <c r="K864" s="188" t="str">
        <f>IF(AND(ISBLANK('C7'!AK47),$L$864&lt;&gt;"Z"),"",'C7'!AK47)</f>
        <v/>
      </c>
      <c r="L864" s="188" t="str">
        <f>IF(ISBLANK('C7'!AL47),"",'C7'!AL47)</f>
        <v/>
      </c>
      <c r="M864" s="78" t="str">
        <f t="shared" si="14"/>
        <v>OK</v>
      </c>
      <c r="N864" s="79"/>
    </row>
    <row r="865" spans="1:14" hidden="1">
      <c r="A865" s="80" t="s">
        <v>2592</v>
      </c>
      <c r="B865" s="186" t="s">
        <v>2219</v>
      </c>
      <c r="C865" s="187" t="s">
        <v>430</v>
      </c>
      <c r="D865" s="189" t="s">
        <v>2220</v>
      </c>
      <c r="E865" s="187" t="s">
        <v>482</v>
      </c>
      <c r="F865" s="187" t="s">
        <v>430</v>
      </c>
      <c r="G865" s="189" t="s">
        <v>1022</v>
      </c>
      <c r="H865" s="188" t="str">
        <f>IF(OR(AND('C7'!AK24="",'C7'!AL24=""),AND('C7'!AK36="",'C7'!AL36=""),AND('C7'!AL24="X",'C7'!AL36="X"),OR('C7'!AL24="M",'C7'!AL36="M")),"",SUM('C7'!AK24,'C7'!AK36))</f>
        <v/>
      </c>
      <c r="I865" s="188" t="str">
        <f>IF(AND(AND('C7'!AL24="X",'C7'!AL36="X"),SUM('C7'!AK24,'C7'!AK36)=0,ISNUMBER('C7'!AK48)),"",IF(OR('C7'!AL24="M",'C7'!AL36="M"),"M",IF(AND('C7'!AL24='C7'!AL36,OR('C7'!AL24="X",'C7'!AL24="W",'C7'!AL24="Z")),UPPER('C7'!AL24),"")))</f>
        <v/>
      </c>
      <c r="J865" s="81" t="s">
        <v>482</v>
      </c>
      <c r="K865" s="188" t="str">
        <f>IF(AND(ISBLANK('C7'!AK48),$L$865&lt;&gt;"Z"),"",'C7'!AK48)</f>
        <v/>
      </c>
      <c r="L865" s="188" t="str">
        <f>IF(ISBLANK('C7'!AL48),"",'C7'!AL48)</f>
        <v/>
      </c>
      <c r="M865" s="78" t="str">
        <f t="shared" si="14"/>
        <v>OK</v>
      </c>
      <c r="N865" s="79"/>
    </row>
    <row r="866" spans="1:14" hidden="1">
      <c r="A866" s="80" t="s">
        <v>2592</v>
      </c>
      <c r="B866" s="186" t="s">
        <v>2221</v>
      </c>
      <c r="C866" s="187" t="s">
        <v>430</v>
      </c>
      <c r="D866" s="189" t="s">
        <v>2222</v>
      </c>
      <c r="E866" s="187" t="s">
        <v>482</v>
      </c>
      <c r="F866" s="187" t="s">
        <v>430</v>
      </c>
      <c r="G866" s="189" t="s">
        <v>1024</v>
      </c>
      <c r="H866" s="188" t="str">
        <f>IF(OR(AND('C7'!AK25="",'C7'!AL25=""),AND('C7'!AK37="",'C7'!AL37=""),AND('C7'!AL25="X",'C7'!AL37="X"),OR('C7'!AL25="M",'C7'!AL37="M")),"",SUM('C7'!AK25,'C7'!AK37))</f>
        <v/>
      </c>
      <c r="I866" s="188" t="str">
        <f>IF(AND(AND('C7'!AL25="X",'C7'!AL37="X"),SUM('C7'!AK25,'C7'!AK37)=0,ISNUMBER('C7'!AK49)),"",IF(OR('C7'!AL25="M",'C7'!AL37="M"),"M",IF(AND('C7'!AL25='C7'!AL37,OR('C7'!AL25="X",'C7'!AL25="W",'C7'!AL25="Z")),UPPER('C7'!AL25),"")))</f>
        <v/>
      </c>
      <c r="J866" s="81" t="s">
        <v>482</v>
      </c>
      <c r="K866" s="188" t="str">
        <f>IF(AND(ISBLANK('C7'!AK49),$L$866&lt;&gt;"Z"),"",'C7'!AK49)</f>
        <v/>
      </c>
      <c r="L866" s="188" t="str">
        <f>IF(ISBLANK('C7'!AL49),"",'C7'!AL49)</f>
        <v/>
      </c>
      <c r="M866" s="78" t="str">
        <f t="shared" si="14"/>
        <v>OK</v>
      </c>
      <c r="N866" s="79"/>
    </row>
    <row r="867" spans="1:14" hidden="1">
      <c r="A867" s="80" t="s">
        <v>2592</v>
      </c>
      <c r="B867" s="186" t="s">
        <v>2223</v>
      </c>
      <c r="C867" s="187" t="s">
        <v>430</v>
      </c>
      <c r="D867" s="189" t="s">
        <v>1360</v>
      </c>
      <c r="E867" s="187" t="s">
        <v>482</v>
      </c>
      <c r="F867" s="187" t="s">
        <v>430</v>
      </c>
      <c r="G867" s="189" t="s">
        <v>570</v>
      </c>
      <c r="H867" s="188" t="str">
        <f>IF(OR(EXACT('C7'!V14,'C7'!W14),EXACT('C7'!Y14,'C7'!Z14),EXACT('C7'!AE14,'C7'!AF14),EXACT('C7'!AK14,'C7'!AL14),AND('C7'!W14='C7'!Z14,'C7'!Z14='C7'!AF14,'C7'!AF14='C7'!AL14,'C7'!W14="X"),OR('C7'!W14="M",'C7'!Z14="M",'C7'!AF14="M",'C7'!AL14="M")),"",SUM('C7'!V14,'C7'!Y14,'C7'!AE14,'C7'!AK14))</f>
        <v/>
      </c>
      <c r="I867" s="188" t="str">
        <f xml:space="preserve"> IF(AND(AND('C7'!W14="X",'C7'!Z14="X",'C7'!AF14="X",'C7'!AL14="X"),SUM('C7'!V14,'C7'!Y14,'C7'!AE14,'C7'!AK14)=0,ISNUMBER('C7'!AN14)),"",IF(OR('C7'!W14="M",'C7'!Z14="M",'C7'!AF14="M",'C7'!AL14="M"),"M",IF(AND('C7'!W14='C7'!Z14,'C7'!Z14='C7'!AF14,'C7'!AF14='C7'!AL14,OR('C7'!W14="W",'C7'!W14="Z",'C7'!W14="X")),UPPER('C7'!W14),"")))</f>
        <v/>
      </c>
      <c r="J867" s="81" t="s">
        <v>482</v>
      </c>
      <c r="K867" s="188" t="str">
        <f>IF(AND(ISBLANK('C7'!AN14),$L$867&lt;&gt;"Z"),"",'C7'!AN14)</f>
        <v/>
      </c>
      <c r="L867" s="188" t="str">
        <f>IF(ISBLANK('C7'!AO14),"",'C7'!AO14)</f>
        <v/>
      </c>
      <c r="M867" s="78" t="str">
        <f t="shared" si="14"/>
        <v>OK</v>
      </c>
      <c r="N867" s="79"/>
    </row>
    <row r="868" spans="1:14" hidden="1">
      <c r="A868" s="80" t="s">
        <v>2592</v>
      </c>
      <c r="B868" s="186" t="s">
        <v>2224</v>
      </c>
      <c r="C868" s="187" t="s">
        <v>430</v>
      </c>
      <c r="D868" s="189" t="s">
        <v>1361</v>
      </c>
      <c r="E868" s="187" t="s">
        <v>482</v>
      </c>
      <c r="F868" s="187" t="s">
        <v>430</v>
      </c>
      <c r="G868" s="189" t="s">
        <v>572</v>
      </c>
      <c r="H868" s="188" t="str">
        <f>IF(OR(EXACT('C7'!V15,'C7'!W15),EXACT('C7'!Y15,'C7'!Z15),EXACT('C7'!AE15,'C7'!AF15),EXACT('C7'!AK15,'C7'!AL15),AND('C7'!W15='C7'!Z15,'C7'!Z15='C7'!AF15,'C7'!AF15='C7'!AL15,'C7'!W15="X"),OR('C7'!W15="M",'C7'!Z15="M",'C7'!AF15="M",'C7'!AL15="M")),"",SUM('C7'!V15,'C7'!Y15,'C7'!AE15,'C7'!AK15))</f>
        <v/>
      </c>
      <c r="I868" s="188" t="str">
        <f xml:space="preserve"> IF(AND(AND('C7'!W15="X",'C7'!Z15="X",'C7'!AF15="X",'C7'!AL15="X"),SUM('C7'!V15,'C7'!Y15,'C7'!AE15,'C7'!AK15)=0,ISNUMBER('C7'!AN15)),"",IF(OR('C7'!W15="M",'C7'!Z15="M",'C7'!AF15="M",'C7'!AL15="M"),"M",IF(AND('C7'!W15='C7'!Z15,'C7'!Z15='C7'!AF15,'C7'!AF15='C7'!AL15,OR('C7'!W15="W",'C7'!W15="Z",'C7'!W15="X")),UPPER('C7'!W15),"")))</f>
        <v/>
      </c>
      <c r="J868" s="81" t="s">
        <v>482</v>
      </c>
      <c r="K868" s="188" t="str">
        <f>IF(AND(ISBLANK('C7'!AN15),$L$868&lt;&gt;"Z"),"",'C7'!AN15)</f>
        <v/>
      </c>
      <c r="L868" s="188" t="str">
        <f>IF(ISBLANK('C7'!AO15),"",'C7'!AO15)</f>
        <v/>
      </c>
      <c r="M868" s="78" t="str">
        <f t="shared" si="14"/>
        <v>OK</v>
      </c>
      <c r="N868" s="79"/>
    </row>
    <row r="869" spans="1:14" hidden="1">
      <c r="A869" s="80" t="s">
        <v>2592</v>
      </c>
      <c r="B869" s="186" t="s">
        <v>2225</v>
      </c>
      <c r="C869" s="187" t="s">
        <v>430</v>
      </c>
      <c r="D869" s="189" t="s">
        <v>2226</v>
      </c>
      <c r="E869" s="187" t="s">
        <v>482</v>
      </c>
      <c r="F869" s="187" t="s">
        <v>430</v>
      </c>
      <c r="G869" s="189" t="s">
        <v>574</v>
      </c>
      <c r="H869" s="188" t="str">
        <f>IF(OR(EXACT('C7'!V16,'C7'!W16),EXACT('C7'!Y16,'C7'!Z16),EXACT('C7'!AE16,'C7'!AF16),EXACT('C7'!AK16,'C7'!AL16),AND('C7'!W16='C7'!Z16,'C7'!Z16='C7'!AF16,'C7'!AF16='C7'!AL16,'C7'!W16="X"),OR('C7'!W16="M",'C7'!Z16="M",'C7'!AF16="M",'C7'!AL16="M")),"",SUM('C7'!V16,'C7'!Y16,'C7'!AE16,'C7'!AK16))</f>
        <v/>
      </c>
      <c r="I869" s="188" t="str">
        <f xml:space="preserve"> IF(AND(AND('C7'!W16="X",'C7'!Z16="X",'C7'!AF16="X",'C7'!AL16="X"),SUM('C7'!V16,'C7'!Y16,'C7'!AE16,'C7'!AK16)=0,ISNUMBER('C7'!AN16)),"",IF(OR('C7'!W16="M",'C7'!Z16="M",'C7'!AF16="M",'C7'!AL16="M"),"M",IF(AND('C7'!W16='C7'!Z16,'C7'!Z16='C7'!AF16,'C7'!AF16='C7'!AL16,OR('C7'!W16="W",'C7'!W16="Z",'C7'!W16="X")),UPPER('C7'!W16),"")))</f>
        <v/>
      </c>
      <c r="J869" s="81" t="s">
        <v>482</v>
      </c>
      <c r="K869" s="188" t="str">
        <f>IF(AND(ISBLANK('C7'!AN16),$L$869&lt;&gt;"Z"),"",'C7'!AN16)</f>
        <v/>
      </c>
      <c r="L869" s="188" t="str">
        <f>IF(ISBLANK('C7'!AO16),"",'C7'!AO16)</f>
        <v/>
      </c>
      <c r="M869" s="78" t="str">
        <f t="shared" si="14"/>
        <v>OK</v>
      </c>
      <c r="N869" s="79"/>
    </row>
    <row r="870" spans="1:14" hidden="1">
      <c r="A870" s="80" t="s">
        <v>2592</v>
      </c>
      <c r="B870" s="186" t="s">
        <v>2227</v>
      </c>
      <c r="C870" s="187" t="s">
        <v>430</v>
      </c>
      <c r="D870" s="189" t="s">
        <v>1364</v>
      </c>
      <c r="E870" s="187" t="s">
        <v>482</v>
      </c>
      <c r="F870" s="187" t="s">
        <v>430</v>
      </c>
      <c r="G870" s="189" t="s">
        <v>1026</v>
      </c>
      <c r="H870" s="188" t="str">
        <f>IF(OR(EXACT('C7'!V17,'C7'!W17),EXACT('C7'!Y17,'C7'!Z17),EXACT('C7'!AE17,'C7'!AF17),EXACT('C7'!AK17,'C7'!AL17),AND('C7'!W17='C7'!Z17,'C7'!Z17='C7'!AF17,'C7'!AF17='C7'!AL17,'C7'!W17="X"),OR('C7'!W17="M",'C7'!Z17="M",'C7'!AF17="M",'C7'!AL17="M")),"",SUM('C7'!V17,'C7'!Y17,'C7'!AE17,'C7'!AK17))</f>
        <v/>
      </c>
      <c r="I870" s="188" t="str">
        <f xml:space="preserve"> IF(AND(AND('C7'!W17="X",'C7'!Z17="X",'C7'!AF17="X",'C7'!AL17="X"),SUM('C7'!V17,'C7'!Y17,'C7'!AE17,'C7'!AK17)=0,ISNUMBER('C7'!AN17)),"",IF(OR('C7'!W17="M",'C7'!Z17="M",'C7'!AF17="M",'C7'!AL17="M"),"M",IF(AND('C7'!W17='C7'!Z17,'C7'!Z17='C7'!AF17,'C7'!AF17='C7'!AL17,OR('C7'!W17="W",'C7'!W17="Z",'C7'!W17="X")),UPPER('C7'!W17),"")))</f>
        <v/>
      </c>
      <c r="J870" s="81" t="s">
        <v>482</v>
      </c>
      <c r="K870" s="188" t="str">
        <f>IF(AND(ISBLANK('C7'!AN17),$L$870&lt;&gt;"Z"),"",'C7'!AN17)</f>
        <v/>
      </c>
      <c r="L870" s="188" t="str">
        <f>IF(ISBLANK('C7'!AO17),"",'C7'!AO17)</f>
        <v/>
      </c>
      <c r="M870" s="78" t="str">
        <f t="shared" si="14"/>
        <v>OK</v>
      </c>
      <c r="N870" s="79"/>
    </row>
    <row r="871" spans="1:14" hidden="1">
      <c r="A871" s="80" t="s">
        <v>2592</v>
      </c>
      <c r="B871" s="186" t="s">
        <v>2228</v>
      </c>
      <c r="C871" s="187" t="s">
        <v>430</v>
      </c>
      <c r="D871" s="189" t="s">
        <v>1365</v>
      </c>
      <c r="E871" s="187" t="s">
        <v>482</v>
      </c>
      <c r="F871" s="187" t="s">
        <v>430</v>
      </c>
      <c r="G871" s="189" t="s">
        <v>1027</v>
      </c>
      <c r="H871" s="188" t="str">
        <f>IF(OR(EXACT('C7'!V18,'C7'!W18),EXACT('C7'!Y18,'C7'!Z18),EXACT('C7'!AE18,'C7'!AF18),EXACT('C7'!AK18,'C7'!AL18),AND('C7'!W18='C7'!Z18,'C7'!Z18='C7'!AF18,'C7'!AF18='C7'!AL18,'C7'!W18="X"),OR('C7'!W18="M",'C7'!Z18="M",'C7'!AF18="M",'C7'!AL18="M")),"",SUM('C7'!V18,'C7'!Y18,'C7'!AE18,'C7'!AK18))</f>
        <v/>
      </c>
      <c r="I871" s="188" t="str">
        <f xml:space="preserve"> IF(AND(AND('C7'!W18="X",'C7'!Z18="X",'C7'!AF18="X",'C7'!AL18="X"),SUM('C7'!V18,'C7'!Y18,'C7'!AE18,'C7'!AK18)=0,ISNUMBER('C7'!AN18)),"",IF(OR('C7'!W18="M",'C7'!Z18="M",'C7'!AF18="M",'C7'!AL18="M"),"M",IF(AND('C7'!W18='C7'!Z18,'C7'!Z18='C7'!AF18,'C7'!AF18='C7'!AL18,OR('C7'!W18="W",'C7'!W18="Z",'C7'!W18="X")),UPPER('C7'!W18),"")))</f>
        <v/>
      </c>
      <c r="J871" s="81" t="s">
        <v>482</v>
      </c>
      <c r="K871" s="188" t="str">
        <f>IF(AND(ISBLANK('C7'!AN18),$L$871&lt;&gt;"Z"),"",'C7'!AN18)</f>
        <v/>
      </c>
      <c r="L871" s="188" t="str">
        <f>IF(ISBLANK('C7'!AO18),"",'C7'!AO18)</f>
        <v/>
      </c>
      <c r="M871" s="78" t="str">
        <f t="shared" si="14"/>
        <v>OK</v>
      </c>
      <c r="N871" s="79"/>
    </row>
    <row r="872" spans="1:14" hidden="1">
      <c r="A872" s="80" t="s">
        <v>2592</v>
      </c>
      <c r="B872" s="186" t="s">
        <v>2229</v>
      </c>
      <c r="C872" s="187" t="s">
        <v>430</v>
      </c>
      <c r="D872" s="189" t="s">
        <v>2230</v>
      </c>
      <c r="E872" s="187" t="s">
        <v>482</v>
      </c>
      <c r="F872" s="187" t="s">
        <v>430</v>
      </c>
      <c r="G872" s="189" t="s">
        <v>1028</v>
      </c>
      <c r="H872" s="188" t="str">
        <f>IF(OR(EXACT('C7'!V19,'C7'!W19),EXACT('C7'!Y19,'C7'!Z19),EXACT('C7'!AE19,'C7'!AF19),EXACT('C7'!AK19,'C7'!AL19),AND('C7'!W19='C7'!Z19,'C7'!Z19='C7'!AF19,'C7'!AF19='C7'!AL19,'C7'!W19="X"),OR('C7'!W19="M",'C7'!Z19="M",'C7'!AF19="M",'C7'!AL19="M")),"",SUM('C7'!V19,'C7'!Y19,'C7'!AE19,'C7'!AK19))</f>
        <v/>
      </c>
      <c r="I872" s="188" t="str">
        <f xml:space="preserve"> IF(AND(AND('C7'!W19="X",'C7'!Z19="X",'C7'!AF19="X",'C7'!AL19="X"),SUM('C7'!V19,'C7'!Y19,'C7'!AE19,'C7'!AK19)=0,ISNUMBER('C7'!AN19)),"",IF(OR('C7'!W19="M",'C7'!Z19="M",'C7'!AF19="M",'C7'!AL19="M"),"M",IF(AND('C7'!W19='C7'!Z19,'C7'!Z19='C7'!AF19,'C7'!AF19='C7'!AL19,OR('C7'!W19="W",'C7'!W19="Z",'C7'!W19="X")),UPPER('C7'!W19),"")))</f>
        <v/>
      </c>
      <c r="J872" s="81" t="s">
        <v>482</v>
      </c>
      <c r="K872" s="188" t="str">
        <f>IF(AND(ISBLANK('C7'!AN19),$L$872&lt;&gt;"Z"),"",'C7'!AN19)</f>
        <v/>
      </c>
      <c r="L872" s="188" t="str">
        <f>IF(ISBLANK('C7'!AO19),"",'C7'!AO19)</f>
        <v/>
      </c>
      <c r="M872" s="78" t="str">
        <f t="shared" si="14"/>
        <v>OK</v>
      </c>
      <c r="N872" s="79"/>
    </row>
    <row r="873" spans="1:14" hidden="1">
      <c r="A873" s="80" t="s">
        <v>2592</v>
      </c>
      <c r="B873" s="186" t="s">
        <v>2231</v>
      </c>
      <c r="C873" s="187" t="s">
        <v>430</v>
      </c>
      <c r="D873" s="189" t="s">
        <v>2232</v>
      </c>
      <c r="E873" s="187" t="s">
        <v>482</v>
      </c>
      <c r="F873" s="187" t="s">
        <v>430</v>
      </c>
      <c r="G873" s="189" t="s">
        <v>514</v>
      </c>
      <c r="H873" s="188" t="str">
        <f>IF(OR(EXACT('C7'!V20,'C7'!W20),EXACT('C7'!Y20,'C7'!Z20),EXACT('C7'!AE20,'C7'!AF20),EXACT('C7'!AK20,'C7'!AL20),AND('C7'!W20='C7'!Z20,'C7'!Z20='C7'!AF20,'C7'!AF20='C7'!AL20,'C7'!W20="X"),OR('C7'!W20="M",'C7'!Z20="M",'C7'!AF20="M",'C7'!AL20="M")),"",SUM('C7'!V20,'C7'!Y20,'C7'!AE20,'C7'!AK20))</f>
        <v/>
      </c>
      <c r="I873" s="188" t="str">
        <f xml:space="preserve"> IF(AND(AND('C7'!W20="X",'C7'!Z20="X",'C7'!AF20="X",'C7'!AL20="X"),SUM('C7'!V20,'C7'!Y20,'C7'!AE20,'C7'!AK20)=0,ISNUMBER('C7'!AN20)),"",IF(OR('C7'!W20="M",'C7'!Z20="M",'C7'!AF20="M",'C7'!AL20="M"),"M",IF(AND('C7'!W20='C7'!Z20,'C7'!Z20='C7'!AF20,'C7'!AF20='C7'!AL20,OR('C7'!W20="W",'C7'!W20="Z",'C7'!W20="X")),UPPER('C7'!W20),"")))</f>
        <v/>
      </c>
      <c r="J873" s="81" t="s">
        <v>482</v>
      </c>
      <c r="K873" s="188" t="str">
        <f>IF(AND(ISBLANK('C7'!AN20),$L$873&lt;&gt;"Z"),"",'C7'!AN20)</f>
        <v/>
      </c>
      <c r="L873" s="188" t="str">
        <f>IF(ISBLANK('C7'!AO20),"",'C7'!AO20)</f>
        <v/>
      </c>
      <c r="M873" s="78" t="str">
        <f t="shared" si="14"/>
        <v>OK</v>
      </c>
      <c r="N873" s="79"/>
    </row>
    <row r="874" spans="1:14" hidden="1">
      <c r="A874" s="80" t="s">
        <v>2592</v>
      </c>
      <c r="B874" s="186" t="s">
        <v>2233</v>
      </c>
      <c r="C874" s="187" t="s">
        <v>430</v>
      </c>
      <c r="D874" s="189" t="s">
        <v>2234</v>
      </c>
      <c r="E874" s="187" t="s">
        <v>482</v>
      </c>
      <c r="F874" s="187" t="s">
        <v>430</v>
      </c>
      <c r="G874" s="189" t="s">
        <v>503</v>
      </c>
      <c r="H874" s="188" t="str">
        <f>IF(OR(EXACT('C7'!V21,'C7'!W21),EXACT('C7'!Y21,'C7'!Z21),EXACT('C7'!AE21,'C7'!AF21),EXACT('C7'!AK21,'C7'!AL21),AND('C7'!W21='C7'!Z21,'C7'!Z21='C7'!AF21,'C7'!AF21='C7'!AL21,'C7'!W21="X"),OR('C7'!W21="M",'C7'!Z21="M",'C7'!AF21="M",'C7'!AL21="M")),"",SUM('C7'!V21,'C7'!Y21,'C7'!AE21,'C7'!AK21))</f>
        <v/>
      </c>
      <c r="I874" s="188" t="str">
        <f xml:space="preserve"> IF(AND(AND('C7'!W21="X",'C7'!Z21="X",'C7'!AF21="X",'C7'!AL21="X"),SUM('C7'!V21,'C7'!Y21,'C7'!AE21,'C7'!AK21)=0,ISNUMBER('C7'!AN21)),"",IF(OR('C7'!W21="M",'C7'!Z21="M",'C7'!AF21="M",'C7'!AL21="M"),"M",IF(AND('C7'!W21='C7'!Z21,'C7'!Z21='C7'!AF21,'C7'!AF21='C7'!AL21,OR('C7'!W21="W",'C7'!W21="Z",'C7'!W21="X")),UPPER('C7'!W21),"")))</f>
        <v/>
      </c>
      <c r="J874" s="81" t="s">
        <v>482</v>
      </c>
      <c r="K874" s="188" t="str">
        <f>IF(AND(ISBLANK('C7'!AN21),$L$874&lt;&gt;"Z"),"",'C7'!AN21)</f>
        <v/>
      </c>
      <c r="L874" s="188" t="str">
        <f>IF(ISBLANK('C7'!AO21),"",'C7'!AO21)</f>
        <v/>
      </c>
      <c r="M874" s="78" t="str">
        <f t="shared" si="14"/>
        <v>OK</v>
      </c>
      <c r="N874" s="79"/>
    </row>
    <row r="875" spans="1:14" hidden="1">
      <c r="A875" s="80" t="s">
        <v>2592</v>
      </c>
      <c r="B875" s="186" t="s">
        <v>2235</v>
      </c>
      <c r="C875" s="187" t="s">
        <v>430</v>
      </c>
      <c r="D875" s="189" t="s">
        <v>2236</v>
      </c>
      <c r="E875" s="187" t="s">
        <v>482</v>
      </c>
      <c r="F875" s="187" t="s">
        <v>430</v>
      </c>
      <c r="G875" s="189" t="s">
        <v>492</v>
      </c>
      <c r="H875" s="188" t="str">
        <f>IF(OR(EXACT('C7'!V22,'C7'!W22),EXACT('C7'!Y22,'C7'!Z22),EXACT('C7'!AE22,'C7'!AF22),EXACT('C7'!AK22,'C7'!AL22),AND('C7'!W22='C7'!Z22,'C7'!Z22='C7'!AF22,'C7'!AF22='C7'!AL22,'C7'!W22="X"),OR('C7'!W22="M",'C7'!Z22="M",'C7'!AF22="M",'C7'!AL22="M")),"",SUM('C7'!V22,'C7'!Y22,'C7'!AE22,'C7'!AK22))</f>
        <v/>
      </c>
      <c r="I875" s="188" t="str">
        <f xml:space="preserve"> IF(AND(AND('C7'!W22="X",'C7'!Z22="X",'C7'!AF22="X",'C7'!AL22="X"),SUM('C7'!V22,'C7'!Y22,'C7'!AE22,'C7'!AK22)=0,ISNUMBER('C7'!AN22)),"",IF(OR('C7'!W22="M",'C7'!Z22="M",'C7'!AF22="M",'C7'!AL22="M"),"M",IF(AND('C7'!W22='C7'!Z22,'C7'!Z22='C7'!AF22,'C7'!AF22='C7'!AL22,OR('C7'!W22="W",'C7'!W22="Z",'C7'!W22="X")),UPPER('C7'!W22),"")))</f>
        <v/>
      </c>
      <c r="J875" s="81" t="s">
        <v>482</v>
      </c>
      <c r="K875" s="188" t="str">
        <f>IF(AND(ISBLANK('C7'!AN22),$L$875&lt;&gt;"Z"),"",'C7'!AN22)</f>
        <v/>
      </c>
      <c r="L875" s="188" t="str">
        <f>IF(ISBLANK('C7'!AO22),"",'C7'!AO22)</f>
        <v/>
      </c>
      <c r="M875" s="78" t="str">
        <f t="shared" si="14"/>
        <v>OK</v>
      </c>
      <c r="N875" s="79"/>
    </row>
    <row r="876" spans="1:14" hidden="1">
      <c r="A876" s="80" t="s">
        <v>2592</v>
      </c>
      <c r="B876" s="186" t="s">
        <v>2237</v>
      </c>
      <c r="C876" s="187" t="s">
        <v>430</v>
      </c>
      <c r="D876" s="189" t="s">
        <v>1375</v>
      </c>
      <c r="E876" s="187" t="s">
        <v>482</v>
      </c>
      <c r="F876" s="187" t="s">
        <v>430</v>
      </c>
      <c r="G876" s="189" t="s">
        <v>557</v>
      </c>
      <c r="H876" s="188" t="str">
        <f>IF(OR(EXACT('C7'!V23,'C7'!W23),EXACT('C7'!Y23,'C7'!Z23),EXACT('C7'!AE23,'C7'!AF23),EXACT('C7'!AK23,'C7'!AL23),AND('C7'!W23='C7'!Z23,'C7'!Z23='C7'!AF23,'C7'!AF23='C7'!AL23,'C7'!W23="X"),OR('C7'!W23="M",'C7'!Z23="M",'C7'!AF23="M",'C7'!AL23="M")),"",SUM('C7'!V23,'C7'!Y23,'C7'!AE23,'C7'!AK23))</f>
        <v/>
      </c>
      <c r="I876" s="188" t="str">
        <f xml:space="preserve"> IF(AND(AND('C7'!W23="X",'C7'!Z23="X",'C7'!AF23="X",'C7'!AL23="X"),SUM('C7'!V23,'C7'!Y23,'C7'!AE23,'C7'!AK23)=0,ISNUMBER('C7'!AN23)),"",IF(OR('C7'!W23="M",'C7'!Z23="M",'C7'!AF23="M",'C7'!AL23="M"),"M",IF(AND('C7'!W23='C7'!Z23,'C7'!Z23='C7'!AF23,'C7'!AF23='C7'!AL23,OR('C7'!W23="W",'C7'!W23="Z",'C7'!W23="X")),UPPER('C7'!W23),"")))</f>
        <v/>
      </c>
      <c r="J876" s="81" t="s">
        <v>482</v>
      </c>
      <c r="K876" s="188" t="str">
        <f>IF(AND(ISBLANK('C7'!AN23),$L$876&lt;&gt;"Z"),"",'C7'!AN23)</f>
        <v/>
      </c>
      <c r="L876" s="188" t="str">
        <f>IF(ISBLANK('C7'!AO23),"",'C7'!AO23)</f>
        <v/>
      </c>
      <c r="M876" s="78" t="str">
        <f t="shared" si="14"/>
        <v>OK</v>
      </c>
      <c r="N876" s="79"/>
    </row>
    <row r="877" spans="1:14" hidden="1">
      <c r="A877" s="80" t="s">
        <v>2592</v>
      </c>
      <c r="B877" s="186" t="s">
        <v>2238</v>
      </c>
      <c r="C877" s="187" t="s">
        <v>430</v>
      </c>
      <c r="D877" s="189" t="s">
        <v>2239</v>
      </c>
      <c r="E877" s="187" t="s">
        <v>482</v>
      </c>
      <c r="F877" s="187" t="s">
        <v>430</v>
      </c>
      <c r="G877" s="189" t="s">
        <v>1274</v>
      </c>
      <c r="H877" s="188" t="str">
        <f>IF(OR(EXACT('C7'!V24,'C7'!W24),EXACT('C7'!Y24,'C7'!Z24),EXACT('C7'!AE24,'C7'!AF24),EXACT('C7'!AK24,'C7'!AL24),AND('C7'!W24='C7'!Z24,'C7'!Z24='C7'!AF24,'C7'!AF24='C7'!AL24,'C7'!W24="X"),OR('C7'!W24="M",'C7'!Z24="M",'C7'!AF24="M",'C7'!AL24="M")),"",SUM('C7'!V24,'C7'!Y24,'C7'!AE24,'C7'!AK24))</f>
        <v/>
      </c>
      <c r="I877" s="188" t="str">
        <f xml:space="preserve"> IF(AND(AND('C7'!W24="X",'C7'!Z24="X",'C7'!AF24="X",'C7'!AL24="X"),SUM('C7'!V24,'C7'!Y24,'C7'!AE24,'C7'!AK24)=0,ISNUMBER('C7'!AN24)),"",IF(OR('C7'!W24="M",'C7'!Z24="M",'C7'!AF24="M",'C7'!AL24="M"),"M",IF(AND('C7'!W24='C7'!Z24,'C7'!Z24='C7'!AF24,'C7'!AF24='C7'!AL24,OR('C7'!W24="W",'C7'!W24="Z",'C7'!W24="X")),UPPER('C7'!W24),"")))</f>
        <v/>
      </c>
      <c r="J877" s="81" t="s">
        <v>482</v>
      </c>
      <c r="K877" s="188" t="str">
        <f>IF(AND(ISBLANK('C7'!AN24),$L$877&lt;&gt;"Z"),"",'C7'!AN24)</f>
        <v/>
      </c>
      <c r="L877" s="188" t="str">
        <f>IF(ISBLANK('C7'!AO24),"",'C7'!AO24)</f>
        <v/>
      </c>
      <c r="M877" s="78" t="str">
        <f t="shared" si="14"/>
        <v>OK</v>
      </c>
      <c r="N877" s="79"/>
    </row>
    <row r="878" spans="1:14" hidden="1">
      <c r="A878" s="80" t="s">
        <v>2592</v>
      </c>
      <c r="B878" s="186" t="s">
        <v>2240</v>
      </c>
      <c r="C878" s="187" t="s">
        <v>430</v>
      </c>
      <c r="D878" s="189" t="s">
        <v>2241</v>
      </c>
      <c r="E878" s="187" t="s">
        <v>482</v>
      </c>
      <c r="F878" s="187" t="s">
        <v>430</v>
      </c>
      <c r="G878" s="189" t="s">
        <v>1275</v>
      </c>
      <c r="H878" s="188" t="str">
        <f>IF(OR(SUMPRODUCT(--('C7'!AN14:'C7'!AN24=""),--('C7'!AO14:'C7'!AO24=""))&gt;0,COUNTIF('C7'!AO14:'C7'!AO24,"M")&gt;0,COUNTIF('C7'!AO14:'C7'!AO24,"X")=11),"",SUM('C7'!AN14:'C7'!AN24))</f>
        <v/>
      </c>
      <c r="I878" s="188" t="str">
        <f>IF(AND(COUNTIF('C7'!AO14:'C7'!AO24,"X")=11,SUM('C7'!AN14:'C7'!AN24)=0,ISNUMBER('C7'!AN25)),"",IF(COUNTIF('C7'!AO14:'C7'!AO24,"M")&gt;0,"M",IF(AND(COUNTIF('C7'!AO14:'C7'!AO24,'C7'!AO14)=11,OR('C7'!AO14="X",'C7'!AO14="W",'C7'!AO14="Z")),UPPER('C7'!AO14),"")))</f>
        <v/>
      </c>
      <c r="J878" s="81" t="s">
        <v>482</v>
      </c>
      <c r="K878" s="188" t="str">
        <f>IF(AND(ISBLANK('C7'!AN25),$L$878&lt;&gt;"Z"),"",'C7'!AN25)</f>
        <v/>
      </c>
      <c r="L878" s="188" t="str">
        <f>IF(ISBLANK('C7'!AO25),"",'C7'!AO25)</f>
        <v/>
      </c>
      <c r="M878" s="78" t="str">
        <f t="shared" si="14"/>
        <v>OK</v>
      </c>
      <c r="N878" s="79"/>
    </row>
    <row r="879" spans="1:14" hidden="1">
      <c r="A879" s="80" t="s">
        <v>2592</v>
      </c>
      <c r="B879" s="186" t="s">
        <v>2242</v>
      </c>
      <c r="C879" s="187" t="s">
        <v>430</v>
      </c>
      <c r="D879" s="189" t="s">
        <v>2243</v>
      </c>
      <c r="E879" s="187" t="s">
        <v>482</v>
      </c>
      <c r="F879" s="187" t="s">
        <v>430</v>
      </c>
      <c r="G879" s="189" t="s">
        <v>1276</v>
      </c>
      <c r="H879" s="188" t="str">
        <f>IF(OR(EXACT('C7'!V26,'C7'!W26),EXACT('C7'!Y26,'C7'!Z26),EXACT('C7'!AE26,'C7'!AF26),EXACT('C7'!AK26,'C7'!AL26),AND('C7'!W26='C7'!Z26,'C7'!Z26='C7'!AF26,'C7'!AF26='C7'!AL26,'C7'!W26="X"),OR('C7'!W26="M",'C7'!Z26="M",'C7'!AF26="M",'C7'!AL26="M")),"",SUM('C7'!V26,'C7'!Y26,'C7'!AE26,'C7'!AK26))</f>
        <v/>
      </c>
      <c r="I879" s="188" t="str">
        <f xml:space="preserve"> IF(AND(AND('C7'!W26="X",'C7'!Z26="X",'C7'!AF26="X",'C7'!AL26="X"),SUM('C7'!V26,'C7'!Y26,'C7'!AE26,'C7'!AK26)=0,ISNUMBER('C7'!AN26)),"",IF(OR('C7'!W26="M",'C7'!Z26="M",'C7'!AF26="M",'C7'!AL26="M"),"M",IF(AND('C7'!W26='C7'!Z26,'C7'!Z26='C7'!AF26,'C7'!AF26='C7'!AL26,OR('C7'!W26="W",'C7'!W26="Z",'C7'!W26="X")),UPPER('C7'!W26),"")))</f>
        <v/>
      </c>
      <c r="J879" s="81" t="s">
        <v>482</v>
      </c>
      <c r="K879" s="188" t="str">
        <f>IF(AND(ISBLANK('C7'!AN26),$L$879&lt;&gt;"Z"),"",'C7'!AN26)</f>
        <v/>
      </c>
      <c r="L879" s="188" t="str">
        <f>IF(ISBLANK('C7'!AO26),"",'C7'!AO26)</f>
        <v/>
      </c>
      <c r="M879" s="78" t="str">
        <f t="shared" si="14"/>
        <v>OK</v>
      </c>
      <c r="N879" s="79"/>
    </row>
    <row r="880" spans="1:14" hidden="1">
      <c r="A880" s="80" t="s">
        <v>2592</v>
      </c>
      <c r="B880" s="186" t="s">
        <v>2244</v>
      </c>
      <c r="C880" s="187" t="s">
        <v>430</v>
      </c>
      <c r="D880" s="189" t="s">
        <v>2245</v>
      </c>
      <c r="E880" s="187" t="s">
        <v>482</v>
      </c>
      <c r="F880" s="187" t="s">
        <v>430</v>
      </c>
      <c r="G880" s="189" t="s">
        <v>1277</v>
      </c>
      <c r="H880" s="188" t="str">
        <f>IF(OR(EXACT('C7'!V27,'C7'!W27),EXACT('C7'!Y27,'C7'!Z27),EXACT('C7'!AE27,'C7'!AF27),EXACT('C7'!AK27,'C7'!AL27),AND('C7'!W27='C7'!Z27,'C7'!Z27='C7'!AF27,'C7'!AF27='C7'!AL27,'C7'!W27="X"),OR('C7'!W27="M",'C7'!Z27="M",'C7'!AF27="M",'C7'!AL27="M")),"",SUM('C7'!V27,'C7'!Y27,'C7'!AE27,'C7'!AK27))</f>
        <v/>
      </c>
      <c r="I880" s="188" t="str">
        <f xml:space="preserve"> IF(AND(AND('C7'!W27="X",'C7'!Z27="X",'C7'!AF27="X",'C7'!AL27="X"),SUM('C7'!V27,'C7'!Y27,'C7'!AE27,'C7'!AK27)=0,ISNUMBER('C7'!AN27)),"",IF(OR('C7'!W27="M",'C7'!Z27="M",'C7'!AF27="M",'C7'!AL27="M"),"M",IF(AND('C7'!W27='C7'!Z27,'C7'!Z27='C7'!AF27,'C7'!AF27='C7'!AL27,OR('C7'!W27="W",'C7'!W27="Z",'C7'!W27="X")),UPPER('C7'!W27),"")))</f>
        <v/>
      </c>
      <c r="J880" s="81" t="s">
        <v>482</v>
      </c>
      <c r="K880" s="188" t="str">
        <f>IF(AND(ISBLANK('C7'!AN27),$L$880&lt;&gt;"Z"),"",'C7'!AN27)</f>
        <v/>
      </c>
      <c r="L880" s="188" t="str">
        <f>IF(ISBLANK('C7'!AO27),"",'C7'!AO27)</f>
        <v/>
      </c>
      <c r="M880" s="78" t="str">
        <f t="shared" si="14"/>
        <v>OK</v>
      </c>
      <c r="N880" s="79"/>
    </row>
    <row r="881" spans="1:14" hidden="1">
      <c r="A881" s="80" t="s">
        <v>2592</v>
      </c>
      <c r="B881" s="186" t="s">
        <v>2246</v>
      </c>
      <c r="C881" s="187" t="s">
        <v>430</v>
      </c>
      <c r="D881" s="189" t="s">
        <v>2247</v>
      </c>
      <c r="E881" s="187" t="s">
        <v>482</v>
      </c>
      <c r="F881" s="187" t="s">
        <v>430</v>
      </c>
      <c r="G881" s="189" t="s">
        <v>1278</v>
      </c>
      <c r="H881" s="188" t="str">
        <f>IF(OR(EXACT('C7'!V28,'C7'!W28),EXACT('C7'!Y28,'C7'!Z28),EXACT('C7'!AE28,'C7'!AF28),EXACT('C7'!AK28,'C7'!AL28),AND('C7'!W28='C7'!Z28,'C7'!Z28='C7'!AF28,'C7'!AF28='C7'!AL28,'C7'!W28="X"),OR('C7'!W28="M",'C7'!Z28="M",'C7'!AF28="M",'C7'!AL28="M")),"",SUM('C7'!V28,'C7'!Y28,'C7'!AE28,'C7'!AK28))</f>
        <v/>
      </c>
      <c r="I881" s="188" t="str">
        <f xml:space="preserve"> IF(AND(AND('C7'!W28="X",'C7'!Z28="X",'C7'!AF28="X",'C7'!AL28="X"),SUM('C7'!V28,'C7'!Y28,'C7'!AE28,'C7'!AK28)=0,ISNUMBER('C7'!AN28)),"",IF(OR('C7'!W28="M",'C7'!Z28="M",'C7'!AF28="M",'C7'!AL28="M"),"M",IF(AND('C7'!W28='C7'!Z28,'C7'!Z28='C7'!AF28,'C7'!AF28='C7'!AL28,OR('C7'!W28="W",'C7'!W28="Z",'C7'!W28="X")),UPPER('C7'!W28),"")))</f>
        <v/>
      </c>
      <c r="J881" s="81" t="s">
        <v>482</v>
      </c>
      <c r="K881" s="188" t="str">
        <f>IF(AND(ISBLANK('C7'!AN28),$L$881&lt;&gt;"Z"),"",'C7'!AN28)</f>
        <v/>
      </c>
      <c r="L881" s="188" t="str">
        <f>IF(ISBLANK('C7'!AO28),"",'C7'!AO28)</f>
        <v/>
      </c>
      <c r="M881" s="78" t="str">
        <f t="shared" ref="M881:M912" si="15">IF(AND(ISNUMBER(H881),ISNUMBER(K881)),IF(OR(ROUND(H881,0)&lt;&gt;ROUND(K881,0),I881&lt;&gt;L881),"Check","OK"),IF(OR(AND(H881&lt;&gt;K881,I881&lt;&gt;"Z",L881&lt;&gt;"Z"),I881&lt;&gt;L881),"Check","OK"))</f>
        <v>OK</v>
      </c>
      <c r="N881" s="79"/>
    </row>
    <row r="882" spans="1:14" hidden="1">
      <c r="A882" s="80" t="s">
        <v>2592</v>
      </c>
      <c r="B882" s="186" t="s">
        <v>2248</v>
      </c>
      <c r="C882" s="187" t="s">
        <v>430</v>
      </c>
      <c r="D882" s="189" t="s">
        <v>2249</v>
      </c>
      <c r="E882" s="187" t="s">
        <v>482</v>
      </c>
      <c r="F882" s="187" t="s">
        <v>430</v>
      </c>
      <c r="G882" s="189" t="s">
        <v>1279</v>
      </c>
      <c r="H882" s="188" t="str">
        <f>IF(OR(EXACT('C7'!V29,'C7'!W29),EXACT('C7'!Y29,'C7'!Z29),EXACT('C7'!AE29,'C7'!AF29),EXACT('C7'!AK29,'C7'!AL29),AND('C7'!W29='C7'!Z29,'C7'!Z29='C7'!AF29,'C7'!AF29='C7'!AL29,'C7'!W29="X"),OR('C7'!W29="M",'C7'!Z29="M",'C7'!AF29="M",'C7'!AL29="M")),"",SUM('C7'!V29,'C7'!Y29,'C7'!AE29,'C7'!AK29))</f>
        <v/>
      </c>
      <c r="I882" s="188" t="str">
        <f xml:space="preserve"> IF(AND(AND('C7'!W29="X",'C7'!Z29="X",'C7'!AF29="X",'C7'!AL29="X"),SUM('C7'!V29,'C7'!Y29,'C7'!AE29,'C7'!AK29)=0,ISNUMBER('C7'!AN29)),"",IF(OR('C7'!W29="M",'C7'!Z29="M",'C7'!AF29="M",'C7'!AL29="M"),"M",IF(AND('C7'!W29='C7'!Z29,'C7'!Z29='C7'!AF29,'C7'!AF29='C7'!AL29,OR('C7'!W29="W",'C7'!W29="Z",'C7'!W29="X")),UPPER('C7'!W29),"")))</f>
        <v/>
      </c>
      <c r="J882" s="81" t="s">
        <v>482</v>
      </c>
      <c r="K882" s="188" t="str">
        <f>IF(AND(ISBLANK('C7'!AN29),$L$882&lt;&gt;"Z"),"",'C7'!AN29)</f>
        <v/>
      </c>
      <c r="L882" s="188" t="str">
        <f>IF(ISBLANK('C7'!AO29),"",'C7'!AO29)</f>
        <v/>
      </c>
      <c r="M882" s="78" t="str">
        <f t="shared" si="15"/>
        <v>OK</v>
      </c>
      <c r="N882" s="79"/>
    </row>
    <row r="883" spans="1:14" hidden="1">
      <c r="A883" s="80" t="s">
        <v>2592</v>
      </c>
      <c r="B883" s="186" t="s">
        <v>2250</v>
      </c>
      <c r="C883" s="187" t="s">
        <v>430</v>
      </c>
      <c r="D883" s="189" t="s">
        <v>2251</v>
      </c>
      <c r="E883" s="187" t="s">
        <v>482</v>
      </c>
      <c r="F883" s="187" t="s">
        <v>430</v>
      </c>
      <c r="G883" s="189" t="s">
        <v>1280</v>
      </c>
      <c r="H883" s="188" t="str">
        <f>IF(OR(EXACT('C7'!V30,'C7'!W30),EXACT('C7'!Y30,'C7'!Z30),EXACT('C7'!AE30,'C7'!AF30),EXACT('C7'!AK30,'C7'!AL30),AND('C7'!W30='C7'!Z30,'C7'!Z30='C7'!AF30,'C7'!AF30='C7'!AL30,'C7'!W30="X"),OR('C7'!W30="M",'C7'!Z30="M",'C7'!AF30="M",'C7'!AL30="M")),"",SUM('C7'!V30,'C7'!Y30,'C7'!AE30,'C7'!AK30))</f>
        <v/>
      </c>
      <c r="I883" s="188" t="str">
        <f xml:space="preserve"> IF(AND(AND('C7'!W30="X",'C7'!Z30="X",'C7'!AF30="X",'C7'!AL30="X"),SUM('C7'!V30,'C7'!Y30,'C7'!AE30,'C7'!AK30)=0,ISNUMBER('C7'!AN30)),"",IF(OR('C7'!W30="M",'C7'!Z30="M",'C7'!AF30="M",'C7'!AL30="M"),"M",IF(AND('C7'!W30='C7'!Z30,'C7'!Z30='C7'!AF30,'C7'!AF30='C7'!AL30,OR('C7'!W30="W",'C7'!W30="Z",'C7'!W30="X")),UPPER('C7'!W30),"")))</f>
        <v/>
      </c>
      <c r="J883" s="81" t="s">
        <v>482</v>
      </c>
      <c r="K883" s="188" t="str">
        <f>IF(AND(ISBLANK('C7'!AN30),$L$883&lt;&gt;"Z"),"",'C7'!AN30)</f>
        <v/>
      </c>
      <c r="L883" s="188" t="str">
        <f>IF(ISBLANK('C7'!AO30),"",'C7'!AO30)</f>
        <v/>
      </c>
      <c r="M883" s="78" t="str">
        <f t="shared" si="15"/>
        <v>OK</v>
      </c>
      <c r="N883" s="79"/>
    </row>
    <row r="884" spans="1:14" hidden="1">
      <c r="A884" s="80" t="s">
        <v>2592</v>
      </c>
      <c r="B884" s="186" t="s">
        <v>2252</v>
      </c>
      <c r="C884" s="187" t="s">
        <v>430</v>
      </c>
      <c r="D884" s="189" t="s">
        <v>2253</v>
      </c>
      <c r="E884" s="187" t="s">
        <v>482</v>
      </c>
      <c r="F884" s="187" t="s">
        <v>430</v>
      </c>
      <c r="G884" s="189" t="s">
        <v>1281</v>
      </c>
      <c r="H884" s="188" t="str">
        <f>IF(OR(EXACT('C7'!V31,'C7'!W31),EXACT('C7'!Y31,'C7'!Z31),EXACT('C7'!AE31,'C7'!AF31),EXACT('C7'!AK31,'C7'!AL31),AND('C7'!W31='C7'!Z31,'C7'!Z31='C7'!AF31,'C7'!AF31='C7'!AL31,'C7'!W31="X"),OR('C7'!W31="M",'C7'!Z31="M",'C7'!AF31="M",'C7'!AL31="M")),"",SUM('C7'!V31,'C7'!Y31,'C7'!AE31,'C7'!AK31))</f>
        <v/>
      </c>
      <c r="I884" s="188" t="str">
        <f xml:space="preserve"> IF(AND(AND('C7'!W31="X",'C7'!Z31="X",'C7'!AF31="X",'C7'!AL31="X"),SUM('C7'!V31,'C7'!Y31,'C7'!AE31,'C7'!AK31)=0,ISNUMBER('C7'!AN31)),"",IF(OR('C7'!W31="M",'C7'!Z31="M",'C7'!AF31="M",'C7'!AL31="M"),"M",IF(AND('C7'!W31='C7'!Z31,'C7'!Z31='C7'!AF31,'C7'!AF31='C7'!AL31,OR('C7'!W31="W",'C7'!W31="Z",'C7'!W31="X")),UPPER('C7'!W31),"")))</f>
        <v/>
      </c>
      <c r="J884" s="81" t="s">
        <v>482</v>
      </c>
      <c r="K884" s="188" t="str">
        <f>IF(AND(ISBLANK('C7'!AN31),$L$884&lt;&gt;"Z"),"",'C7'!AN31)</f>
        <v/>
      </c>
      <c r="L884" s="188" t="str">
        <f>IF(ISBLANK('C7'!AO31),"",'C7'!AO31)</f>
        <v/>
      </c>
      <c r="M884" s="78" t="str">
        <f t="shared" si="15"/>
        <v>OK</v>
      </c>
      <c r="N884" s="79"/>
    </row>
    <row r="885" spans="1:14" hidden="1">
      <c r="A885" s="80" t="s">
        <v>2592</v>
      </c>
      <c r="B885" s="186" t="s">
        <v>2254</v>
      </c>
      <c r="C885" s="187" t="s">
        <v>430</v>
      </c>
      <c r="D885" s="189" t="s">
        <v>2255</v>
      </c>
      <c r="E885" s="187" t="s">
        <v>482</v>
      </c>
      <c r="F885" s="187" t="s">
        <v>430</v>
      </c>
      <c r="G885" s="189" t="s">
        <v>1282</v>
      </c>
      <c r="H885" s="188" t="str">
        <f>IF(OR(EXACT('C7'!V32,'C7'!W32),EXACT('C7'!Y32,'C7'!Z32),EXACT('C7'!AE32,'C7'!AF32),EXACT('C7'!AK32,'C7'!AL32),AND('C7'!W32='C7'!Z32,'C7'!Z32='C7'!AF32,'C7'!AF32='C7'!AL32,'C7'!W32="X"),OR('C7'!W32="M",'C7'!Z32="M",'C7'!AF32="M",'C7'!AL32="M")),"",SUM('C7'!V32,'C7'!Y32,'C7'!AE32,'C7'!AK32))</f>
        <v/>
      </c>
      <c r="I885" s="188" t="str">
        <f xml:space="preserve"> IF(AND(AND('C7'!W32="X",'C7'!Z32="X",'C7'!AF32="X",'C7'!AL32="X"),SUM('C7'!V32,'C7'!Y32,'C7'!AE32,'C7'!AK32)=0,ISNUMBER('C7'!AN32)),"",IF(OR('C7'!W32="M",'C7'!Z32="M",'C7'!AF32="M",'C7'!AL32="M"),"M",IF(AND('C7'!W32='C7'!Z32,'C7'!Z32='C7'!AF32,'C7'!AF32='C7'!AL32,OR('C7'!W32="W",'C7'!W32="Z",'C7'!W32="X")),UPPER('C7'!W32),"")))</f>
        <v/>
      </c>
      <c r="J885" s="81" t="s">
        <v>482</v>
      </c>
      <c r="K885" s="188" t="str">
        <f>IF(AND(ISBLANK('C7'!AN32),$L$885&lt;&gt;"Z"),"",'C7'!AN32)</f>
        <v/>
      </c>
      <c r="L885" s="188" t="str">
        <f>IF(ISBLANK('C7'!AO32),"",'C7'!AO32)</f>
        <v/>
      </c>
      <c r="M885" s="78" t="str">
        <f t="shared" si="15"/>
        <v>OK</v>
      </c>
      <c r="N885" s="79"/>
    </row>
    <row r="886" spans="1:14" hidden="1">
      <c r="A886" s="80" t="s">
        <v>2592</v>
      </c>
      <c r="B886" s="186" t="s">
        <v>2256</v>
      </c>
      <c r="C886" s="187" t="s">
        <v>430</v>
      </c>
      <c r="D886" s="189" t="s">
        <v>2257</v>
      </c>
      <c r="E886" s="187" t="s">
        <v>482</v>
      </c>
      <c r="F886" s="187" t="s">
        <v>430</v>
      </c>
      <c r="G886" s="189" t="s">
        <v>1283</v>
      </c>
      <c r="H886" s="188" t="str">
        <f>IF(OR(EXACT('C7'!V33,'C7'!W33),EXACT('C7'!Y33,'C7'!Z33),EXACT('C7'!AE33,'C7'!AF33),EXACT('C7'!AK33,'C7'!AL33),AND('C7'!W33='C7'!Z33,'C7'!Z33='C7'!AF33,'C7'!AF33='C7'!AL33,'C7'!W33="X"),OR('C7'!W33="M",'C7'!Z33="M",'C7'!AF33="M",'C7'!AL33="M")),"",SUM('C7'!V33,'C7'!Y33,'C7'!AE33,'C7'!AK33))</f>
        <v/>
      </c>
      <c r="I886" s="188" t="str">
        <f xml:space="preserve"> IF(AND(AND('C7'!W33="X",'C7'!Z33="X",'C7'!AF33="X",'C7'!AL33="X"),SUM('C7'!V33,'C7'!Y33,'C7'!AE33,'C7'!AK33)=0,ISNUMBER('C7'!AN33)),"",IF(OR('C7'!W33="M",'C7'!Z33="M",'C7'!AF33="M",'C7'!AL33="M"),"M",IF(AND('C7'!W33='C7'!Z33,'C7'!Z33='C7'!AF33,'C7'!AF33='C7'!AL33,OR('C7'!W33="W",'C7'!W33="Z",'C7'!W33="X")),UPPER('C7'!W33),"")))</f>
        <v/>
      </c>
      <c r="J886" s="81" t="s">
        <v>482</v>
      </c>
      <c r="K886" s="188" t="str">
        <f>IF(AND(ISBLANK('C7'!AN33),$L$886&lt;&gt;"Z"),"",'C7'!AN33)</f>
        <v/>
      </c>
      <c r="L886" s="188" t="str">
        <f>IF(ISBLANK('C7'!AO33),"",'C7'!AO33)</f>
        <v/>
      </c>
      <c r="M886" s="78" t="str">
        <f t="shared" si="15"/>
        <v>OK</v>
      </c>
      <c r="N886" s="79"/>
    </row>
    <row r="887" spans="1:14" hidden="1">
      <c r="A887" s="80" t="s">
        <v>2592</v>
      </c>
      <c r="B887" s="186" t="s">
        <v>2258</v>
      </c>
      <c r="C887" s="187" t="s">
        <v>430</v>
      </c>
      <c r="D887" s="189" t="s">
        <v>2259</v>
      </c>
      <c r="E887" s="187" t="s">
        <v>482</v>
      </c>
      <c r="F887" s="187" t="s">
        <v>430</v>
      </c>
      <c r="G887" s="189" t="s">
        <v>1284</v>
      </c>
      <c r="H887" s="188" t="str">
        <f>IF(OR(EXACT('C7'!V34,'C7'!W34),EXACT('C7'!Y34,'C7'!Z34),EXACT('C7'!AE34,'C7'!AF34),EXACT('C7'!AK34,'C7'!AL34),AND('C7'!W34='C7'!Z34,'C7'!Z34='C7'!AF34,'C7'!AF34='C7'!AL34,'C7'!W34="X"),OR('C7'!W34="M",'C7'!Z34="M",'C7'!AF34="M",'C7'!AL34="M")),"",SUM('C7'!V34,'C7'!Y34,'C7'!AE34,'C7'!AK34))</f>
        <v/>
      </c>
      <c r="I887" s="188" t="str">
        <f xml:space="preserve"> IF(AND(AND('C7'!W34="X",'C7'!Z34="X",'C7'!AF34="X",'C7'!AL34="X"),SUM('C7'!V34,'C7'!Y34,'C7'!AE34,'C7'!AK34)=0,ISNUMBER('C7'!AN34)),"",IF(OR('C7'!W34="M",'C7'!Z34="M",'C7'!AF34="M",'C7'!AL34="M"),"M",IF(AND('C7'!W34='C7'!Z34,'C7'!Z34='C7'!AF34,'C7'!AF34='C7'!AL34,OR('C7'!W34="W",'C7'!W34="Z",'C7'!W34="X")),UPPER('C7'!W34),"")))</f>
        <v/>
      </c>
      <c r="J887" s="81" t="s">
        <v>482</v>
      </c>
      <c r="K887" s="188" t="str">
        <f>IF(AND(ISBLANK('C7'!AN34),$L$887&lt;&gt;"Z"),"",'C7'!AN34)</f>
        <v/>
      </c>
      <c r="L887" s="188" t="str">
        <f>IF(ISBLANK('C7'!AO34),"",'C7'!AO34)</f>
        <v/>
      </c>
      <c r="M887" s="78" t="str">
        <f t="shared" si="15"/>
        <v>OK</v>
      </c>
      <c r="N887" s="79"/>
    </row>
    <row r="888" spans="1:14" hidden="1">
      <c r="A888" s="80" t="s">
        <v>2592</v>
      </c>
      <c r="B888" s="186" t="s">
        <v>2260</v>
      </c>
      <c r="C888" s="187" t="s">
        <v>430</v>
      </c>
      <c r="D888" s="189" t="s">
        <v>2261</v>
      </c>
      <c r="E888" s="187" t="s">
        <v>482</v>
      </c>
      <c r="F888" s="187" t="s">
        <v>430</v>
      </c>
      <c r="G888" s="189" t="s">
        <v>1285</v>
      </c>
      <c r="H888" s="188" t="str">
        <f>IF(OR(EXACT('C7'!V35,'C7'!W35),EXACT('C7'!Y35,'C7'!Z35),EXACT('C7'!AE35,'C7'!AF35),EXACT('C7'!AK35,'C7'!AL35),AND('C7'!W35='C7'!Z35,'C7'!Z35='C7'!AF35,'C7'!AF35='C7'!AL35,'C7'!W35="X"),OR('C7'!W35="M",'C7'!Z35="M",'C7'!AF35="M",'C7'!AL35="M")),"",SUM('C7'!V35,'C7'!Y35,'C7'!AE35,'C7'!AK35))</f>
        <v/>
      </c>
      <c r="I888" s="188" t="str">
        <f xml:space="preserve"> IF(AND(AND('C7'!W35="X",'C7'!Z35="X",'C7'!AF35="X",'C7'!AL35="X"),SUM('C7'!V35,'C7'!Y35,'C7'!AE35,'C7'!AK35)=0,ISNUMBER('C7'!AN35)),"",IF(OR('C7'!W35="M",'C7'!Z35="M",'C7'!AF35="M",'C7'!AL35="M"),"M",IF(AND('C7'!W35='C7'!Z35,'C7'!Z35='C7'!AF35,'C7'!AF35='C7'!AL35,OR('C7'!W35="W",'C7'!W35="Z",'C7'!W35="X")),UPPER('C7'!W35),"")))</f>
        <v/>
      </c>
      <c r="J888" s="81" t="s">
        <v>482</v>
      </c>
      <c r="K888" s="188" t="str">
        <f>IF(AND(ISBLANK('C7'!AN35),$L$888&lt;&gt;"Z"),"",'C7'!AN35)</f>
        <v/>
      </c>
      <c r="L888" s="188" t="str">
        <f>IF(ISBLANK('C7'!AO35),"",'C7'!AO35)</f>
        <v/>
      </c>
      <c r="M888" s="78" t="str">
        <f t="shared" si="15"/>
        <v>OK</v>
      </c>
      <c r="N888" s="79"/>
    </row>
    <row r="889" spans="1:14" hidden="1">
      <c r="A889" s="80" t="s">
        <v>2592</v>
      </c>
      <c r="B889" s="186" t="s">
        <v>2262</v>
      </c>
      <c r="C889" s="187" t="s">
        <v>430</v>
      </c>
      <c r="D889" s="189" t="s">
        <v>2263</v>
      </c>
      <c r="E889" s="187" t="s">
        <v>482</v>
      </c>
      <c r="F889" s="187" t="s">
        <v>430</v>
      </c>
      <c r="G889" s="189" t="s">
        <v>1286</v>
      </c>
      <c r="H889" s="188" t="str">
        <f>IF(OR(EXACT('C7'!V36,'C7'!W36),EXACT('C7'!Y36,'C7'!Z36),EXACT('C7'!AE36,'C7'!AF36),EXACT('C7'!AK36,'C7'!AL36),AND('C7'!W36='C7'!Z36,'C7'!Z36='C7'!AF36,'C7'!AF36='C7'!AL36,'C7'!W36="X"),OR('C7'!W36="M",'C7'!Z36="M",'C7'!AF36="M",'C7'!AL36="M")),"",SUM('C7'!V36,'C7'!Y36,'C7'!AE36,'C7'!AK36))</f>
        <v/>
      </c>
      <c r="I889" s="188" t="str">
        <f xml:space="preserve"> IF(AND(AND('C7'!W36="X",'C7'!Z36="X",'C7'!AF36="X",'C7'!AL36="X"),SUM('C7'!V36,'C7'!Y36,'C7'!AE36,'C7'!AK36)=0,ISNUMBER('C7'!AN36)),"",IF(OR('C7'!W36="M",'C7'!Z36="M",'C7'!AF36="M",'C7'!AL36="M"),"M",IF(AND('C7'!W36='C7'!Z36,'C7'!Z36='C7'!AF36,'C7'!AF36='C7'!AL36,OR('C7'!W36="W",'C7'!W36="Z",'C7'!W36="X")),UPPER('C7'!W36),"")))</f>
        <v/>
      </c>
      <c r="J889" s="81" t="s">
        <v>482</v>
      </c>
      <c r="K889" s="188" t="str">
        <f>IF(AND(ISBLANK('C7'!AN36),$L$889&lt;&gt;"Z"),"",'C7'!AN36)</f>
        <v/>
      </c>
      <c r="L889" s="188" t="str">
        <f>IF(ISBLANK('C7'!AO36),"",'C7'!AO36)</f>
        <v/>
      </c>
      <c r="M889" s="78" t="str">
        <f t="shared" si="15"/>
        <v>OK</v>
      </c>
      <c r="N889" s="79"/>
    </row>
    <row r="890" spans="1:14" hidden="1">
      <c r="A890" s="80" t="s">
        <v>2592</v>
      </c>
      <c r="B890" s="186" t="s">
        <v>2264</v>
      </c>
      <c r="C890" s="187" t="s">
        <v>430</v>
      </c>
      <c r="D890" s="189" t="s">
        <v>2265</v>
      </c>
      <c r="E890" s="187" t="s">
        <v>482</v>
      </c>
      <c r="F890" s="187" t="s">
        <v>430</v>
      </c>
      <c r="G890" s="189" t="s">
        <v>1287</v>
      </c>
      <c r="H890" s="188" t="str">
        <f>IF(OR(SUMPRODUCT(--('C7'!AN26:'C7'!AN36=""),--('C7'!AO26:'C7'!AO36=""))&gt;0,COUNTIF('C7'!AO26:'C7'!AO36,"M")&gt;0,COUNTIF('C7'!AO26:'C7'!AO36,"X")=11),"",SUM('C7'!AN26:'C7'!AN36))</f>
        <v/>
      </c>
      <c r="I890" s="188" t="str">
        <f>IF(AND(COUNTIF('C7'!AO26:'C7'!AO36,"X")=11,SUM('C7'!AN26:'C7'!AN36)=0,ISNUMBER('C7'!AN37)),"",IF(COUNTIF('C7'!AO26:'C7'!AO36,"M")&gt;0,"M",IF(AND(COUNTIF('C7'!AO26:'C7'!AO36,'C7'!AO26)=11,OR('C7'!AO26="X",'C7'!AO26="W",'C7'!AO26="Z")),UPPER('C7'!AO26),"")))</f>
        <v/>
      </c>
      <c r="J890" s="81" t="s">
        <v>482</v>
      </c>
      <c r="K890" s="188" t="str">
        <f>IF(AND(ISBLANK('C7'!AN37),$L$890&lt;&gt;"Z"),"",'C7'!AN37)</f>
        <v/>
      </c>
      <c r="L890" s="188" t="str">
        <f>IF(ISBLANK('C7'!AO37),"",'C7'!AO37)</f>
        <v/>
      </c>
      <c r="M890" s="78" t="str">
        <f t="shared" si="15"/>
        <v>OK</v>
      </c>
      <c r="N890" s="79"/>
    </row>
    <row r="891" spans="1:14" hidden="1">
      <c r="A891" s="80" t="s">
        <v>2592</v>
      </c>
      <c r="B891" s="186" t="s">
        <v>2266</v>
      </c>
      <c r="C891" s="187" t="s">
        <v>430</v>
      </c>
      <c r="D891" s="189" t="s">
        <v>2267</v>
      </c>
      <c r="E891" s="187" t="s">
        <v>482</v>
      </c>
      <c r="F891" s="187" t="s">
        <v>430</v>
      </c>
      <c r="G891" s="189" t="s">
        <v>1288</v>
      </c>
      <c r="H891" s="188" t="str">
        <f>IF(OR(AND('C7'!AN14="",'C7'!AO14=""),AND('C7'!AN26="",'C7'!AO26=""),AND('C7'!AO14="X",'C7'!AO26="X"),OR('C7'!AO14="M",'C7'!AO26="M")),"",SUM('C7'!AN14,'C7'!AN26))</f>
        <v/>
      </c>
      <c r="I891" s="188" t="str">
        <f>IF(AND(AND('C7'!AO14="X",'C7'!AO26="X"),SUM('C7'!AN14,'C7'!AN26)=0,ISNUMBER('C7'!AN38)),"",IF(OR('C7'!AO14="M",'C7'!AO26="M"),"M",IF(AND('C7'!AO14='C7'!AO26,OR('C7'!AO14="X",'C7'!AO14="W",'C7'!AO14="Z")),UPPER('C7'!AO14),"")))</f>
        <v/>
      </c>
      <c r="J891" s="81" t="s">
        <v>482</v>
      </c>
      <c r="K891" s="188" t="str">
        <f>IF(AND(ISBLANK('C7'!AN38),$L$891&lt;&gt;"Z"),"",'C7'!AN38)</f>
        <v/>
      </c>
      <c r="L891" s="188" t="str">
        <f>IF(ISBLANK('C7'!AO38),"",'C7'!AO38)</f>
        <v/>
      </c>
      <c r="M891" s="78" t="str">
        <f t="shared" si="15"/>
        <v>OK</v>
      </c>
      <c r="N891" s="79"/>
    </row>
    <row r="892" spans="1:14" hidden="1">
      <c r="A892" s="80" t="s">
        <v>2592</v>
      </c>
      <c r="B892" s="186" t="s">
        <v>2268</v>
      </c>
      <c r="C892" s="187" t="s">
        <v>430</v>
      </c>
      <c r="D892" s="189" t="s">
        <v>2269</v>
      </c>
      <c r="E892" s="187" t="s">
        <v>482</v>
      </c>
      <c r="F892" s="187" t="s">
        <v>430</v>
      </c>
      <c r="G892" s="189" t="s">
        <v>1289</v>
      </c>
      <c r="H892" s="188" t="str">
        <f>IF(OR(AND('C7'!AN15="",'C7'!AO15=""),AND('C7'!AN27="",'C7'!AO27=""),AND('C7'!AO15="X",'C7'!AO27="X"),OR('C7'!AO15="M",'C7'!AO27="M")),"",SUM('C7'!AN15,'C7'!AN27))</f>
        <v/>
      </c>
      <c r="I892" s="188" t="str">
        <f>IF(AND(AND('C7'!AO15="X",'C7'!AO27="X"),SUM('C7'!AN15,'C7'!AN27)=0,ISNUMBER('C7'!AN39)),"",IF(OR('C7'!AO15="M",'C7'!AO27="M"),"M",IF(AND('C7'!AO15='C7'!AO27,OR('C7'!AO15="X",'C7'!AO15="W",'C7'!AO15="Z")),UPPER('C7'!AO15),"")))</f>
        <v/>
      </c>
      <c r="J892" s="81" t="s">
        <v>482</v>
      </c>
      <c r="K892" s="188" t="str">
        <f>IF(AND(ISBLANK('C7'!AN39),$L$892&lt;&gt;"Z"),"",'C7'!AN39)</f>
        <v/>
      </c>
      <c r="L892" s="188" t="str">
        <f>IF(ISBLANK('C7'!AO39),"",'C7'!AO39)</f>
        <v/>
      </c>
      <c r="M892" s="78" t="str">
        <f t="shared" si="15"/>
        <v>OK</v>
      </c>
      <c r="N892" s="79"/>
    </row>
    <row r="893" spans="1:14" hidden="1">
      <c r="A893" s="80" t="s">
        <v>2592</v>
      </c>
      <c r="B893" s="186" t="s">
        <v>2270</v>
      </c>
      <c r="C893" s="187" t="s">
        <v>430</v>
      </c>
      <c r="D893" s="189" t="s">
        <v>2271</v>
      </c>
      <c r="E893" s="187" t="s">
        <v>482</v>
      </c>
      <c r="F893" s="187" t="s">
        <v>430</v>
      </c>
      <c r="G893" s="189" t="s">
        <v>1290</v>
      </c>
      <c r="H893" s="188" t="str">
        <f>IF(OR(AND('C7'!AN16="",'C7'!AO16=""),AND('C7'!AN28="",'C7'!AO28=""),AND('C7'!AO16="X",'C7'!AO28="X"),OR('C7'!AO16="M",'C7'!AO28="M")),"",SUM('C7'!AN16,'C7'!AN28))</f>
        <v/>
      </c>
      <c r="I893" s="188" t="str">
        <f>IF(AND(AND('C7'!AO16="X",'C7'!AO28="X"),SUM('C7'!AN16,'C7'!AN28)=0,ISNUMBER('C7'!AN40)),"",IF(OR('C7'!AO16="M",'C7'!AO28="M"),"M",IF(AND('C7'!AO16='C7'!AO28,OR('C7'!AO16="X",'C7'!AO16="W",'C7'!AO16="Z")),UPPER('C7'!AO16),"")))</f>
        <v/>
      </c>
      <c r="J893" s="81" t="s">
        <v>482</v>
      </c>
      <c r="K893" s="188" t="str">
        <f>IF(AND(ISBLANK('C7'!AN40),$L$893&lt;&gt;"Z"),"",'C7'!AN40)</f>
        <v/>
      </c>
      <c r="L893" s="188" t="str">
        <f>IF(ISBLANK('C7'!AO40),"",'C7'!AO40)</f>
        <v/>
      </c>
      <c r="M893" s="78" t="str">
        <f t="shared" si="15"/>
        <v>OK</v>
      </c>
      <c r="N893" s="79"/>
    </row>
    <row r="894" spans="1:14" hidden="1">
      <c r="A894" s="80" t="s">
        <v>2592</v>
      </c>
      <c r="B894" s="186" t="s">
        <v>2272</v>
      </c>
      <c r="C894" s="187" t="s">
        <v>430</v>
      </c>
      <c r="D894" s="189" t="s">
        <v>2273</v>
      </c>
      <c r="E894" s="187" t="s">
        <v>482</v>
      </c>
      <c r="F894" s="187" t="s">
        <v>430</v>
      </c>
      <c r="G894" s="189" t="s">
        <v>1291</v>
      </c>
      <c r="H894" s="188" t="str">
        <f>IF(OR(AND('C7'!AN17="",'C7'!AO17=""),AND('C7'!AN29="",'C7'!AO29=""),AND('C7'!AO17="X",'C7'!AO29="X"),OR('C7'!AO17="M",'C7'!AO29="M")),"",SUM('C7'!AN17,'C7'!AN29))</f>
        <v/>
      </c>
      <c r="I894" s="188" t="str">
        <f>IF(AND(AND('C7'!AO17="X",'C7'!AO29="X"),SUM('C7'!AN17,'C7'!AN29)=0,ISNUMBER('C7'!AN41)),"",IF(OR('C7'!AO17="M",'C7'!AO29="M"),"M",IF(AND('C7'!AO17='C7'!AO29,OR('C7'!AO17="X",'C7'!AO17="W",'C7'!AO17="Z")),UPPER('C7'!AO17),"")))</f>
        <v/>
      </c>
      <c r="J894" s="81" t="s">
        <v>482</v>
      </c>
      <c r="K894" s="188" t="str">
        <f>IF(AND(ISBLANK('C7'!AN41),$L$894&lt;&gt;"Z"),"",'C7'!AN41)</f>
        <v/>
      </c>
      <c r="L894" s="188" t="str">
        <f>IF(ISBLANK('C7'!AO41),"",'C7'!AO41)</f>
        <v/>
      </c>
      <c r="M894" s="78" t="str">
        <f t="shared" si="15"/>
        <v>OK</v>
      </c>
      <c r="N894" s="79"/>
    </row>
    <row r="895" spans="1:14" hidden="1">
      <c r="A895" s="80" t="s">
        <v>2592</v>
      </c>
      <c r="B895" s="186" t="s">
        <v>2274</v>
      </c>
      <c r="C895" s="187" t="s">
        <v>430</v>
      </c>
      <c r="D895" s="189" t="s">
        <v>2275</v>
      </c>
      <c r="E895" s="187" t="s">
        <v>482</v>
      </c>
      <c r="F895" s="187" t="s">
        <v>430</v>
      </c>
      <c r="G895" s="189" t="s">
        <v>1292</v>
      </c>
      <c r="H895" s="188" t="str">
        <f>IF(OR(AND('C7'!AN18="",'C7'!AO18=""),AND('C7'!AN30="",'C7'!AO30=""),AND('C7'!AO18="X",'C7'!AO30="X"),OR('C7'!AO18="M",'C7'!AO30="M")),"",SUM('C7'!AN18,'C7'!AN30))</f>
        <v/>
      </c>
      <c r="I895" s="188" t="str">
        <f>IF(AND(AND('C7'!AO18="X",'C7'!AO30="X"),SUM('C7'!AN18,'C7'!AN30)=0,ISNUMBER('C7'!AN42)),"",IF(OR('C7'!AO18="M",'C7'!AO30="M"),"M",IF(AND('C7'!AO18='C7'!AO30,OR('C7'!AO18="X",'C7'!AO18="W",'C7'!AO18="Z")),UPPER('C7'!AO18),"")))</f>
        <v/>
      </c>
      <c r="J895" s="81" t="s">
        <v>482</v>
      </c>
      <c r="K895" s="188" t="str">
        <f>IF(AND(ISBLANK('C7'!AN42),$L$895&lt;&gt;"Z"),"",'C7'!AN42)</f>
        <v/>
      </c>
      <c r="L895" s="188" t="str">
        <f>IF(ISBLANK('C7'!AO42),"",'C7'!AO42)</f>
        <v/>
      </c>
      <c r="M895" s="78" t="str">
        <f t="shared" si="15"/>
        <v>OK</v>
      </c>
      <c r="N895" s="79"/>
    </row>
    <row r="896" spans="1:14" hidden="1">
      <c r="A896" s="80" t="s">
        <v>2592</v>
      </c>
      <c r="B896" s="186" t="s">
        <v>2276</v>
      </c>
      <c r="C896" s="187" t="s">
        <v>430</v>
      </c>
      <c r="D896" s="189" t="s">
        <v>2277</v>
      </c>
      <c r="E896" s="187" t="s">
        <v>482</v>
      </c>
      <c r="F896" s="187" t="s">
        <v>430</v>
      </c>
      <c r="G896" s="189" t="s">
        <v>1293</v>
      </c>
      <c r="H896" s="188" t="str">
        <f>IF(OR(AND('C7'!AN19="",'C7'!AO19=""),AND('C7'!AN31="",'C7'!AO31=""),AND('C7'!AO19="X",'C7'!AO31="X"),OR('C7'!AO19="M",'C7'!AO31="M")),"",SUM('C7'!AN19,'C7'!AN31))</f>
        <v/>
      </c>
      <c r="I896" s="188" t="str">
        <f>IF(AND(AND('C7'!AO19="X",'C7'!AO31="X"),SUM('C7'!AN19,'C7'!AN31)=0,ISNUMBER('C7'!AN43)),"",IF(OR('C7'!AO19="M",'C7'!AO31="M"),"M",IF(AND('C7'!AO19='C7'!AO31,OR('C7'!AO19="X",'C7'!AO19="W",'C7'!AO19="Z")),UPPER('C7'!AO19),"")))</f>
        <v/>
      </c>
      <c r="J896" s="81" t="s">
        <v>482</v>
      </c>
      <c r="K896" s="188" t="str">
        <f>IF(AND(ISBLANK('C7'!AN43),$L$896&lt;&gt;"Z"),"",'C7'!AN43)</f>
        <v/>
      </c>
      <c r="L896" s="188" t="str">
        <f>IF(ISBLANK('C7'!AO43),"",'C7'!AO43)</f>
        <v/>
      </c>
      <c r="M896" s="78" t="str">
        <f t="shared" si="15"/>
        <v>OK</v>
      </c>
      <c r="N896" s="79"/>
    </row>
    <row r="897" spans="1:14" hidden="1">
      <c r="A897" s="80" t="s">
        <v>2592</v>
      </c>
      <c r="B897" s="186" t="s">
        <v>2278</v>
      </c>
      <c r="C897" s="187" t="s">
        <v>430</v>
      </c>
      <c r="D897" s="189" t="s">
        <v>2279</v>
      </c>
      <c r="E897" s="187" t="s">
        <v>482</v>
      </c>
      <c r="F897" s="187" t="s">
        <v>430</v>
      </c>
      <c r="G897" s="189" t="s">
        <v>1294</v>
      </c>
      <c r="H897" s="188" t="str">
        <f>IF(OR(AND('C7'!AN20="",'C7'!AO20=""),AND('C7'!AN32="",'C7'!AO32=""),AND('C7'!AO20="X",'C7'!AO32="X"),OR('C7'!AO20="M",'C7'!AO32="M")),"",SUM('C7'!AN20,'C7'!AN32))</f>
        <v/>
      </c>
      <c r="I897" s="188" t="str">
        <f>IF(AND(AND('C7'!AO20="X",'C7'!AO32="X"),SUM('C7'!AN20,'C7'!AN32)=0,ISNUMBER('C7'!AN44)),"",IF(OR('C7'!AO20="M",'C7'!AO32="M"),"M",IF(AND('C7'!AO20='C7'!AO32,OR('C7'!AO20="X",'C7'!AO20="W",'C7'!AO20="Z")),UPPER('C7'!AO20),"")))</f>
        <v/>
      </c>
      <c r="J897" s="81" t="s">
        <v>482</v>
      </c>
      <c r="K897" s="188" t="str">
        <f>IF(AND(ISBLANK('C7'!AN44),$L$897&lt;&gt;"Z"),"",'C7'!AN44)</f>
        <v/>
      </c>
      <c r="L897" s="188" t="str">
        <f>IF(ISBLANK('C7'!AO44),"",'C7'!AO44)</f>
        <v/>
      </c>
      <c r="M897" s="78" t="str">
        <f t="shared" si="15"/>
        <v>OK</v>
      </c>
      <c r="N897" s="79"/>
    </row>
    <row r="898" spans="1:14" hidden="1">
      <c r="A898" s="80" t="s">
        <v>2592</v>
      </c>
      <c r="B898" s="186" t="s">
        <v>2280</v>
      </c>
      <c r="C898" s="187" t="s">
        <v>430</v>
      </c>
      <c r="D898" s="189" t="s">
        <v>2281</v>
      </c>
      <c r="E898" s="187" t="s">
        <v>482</v>
      </c>
      <c r="F898" s="187" t="s">
        <v>430</v>
      </c>
      <c r="G898" s="189" t="s">
        <v>1295</v>
      </c>
      <c r="H898" s="188" t="str">
        <f>IF(OR(AND('C7'!AN21="",'C7'!AO21=""),AND('C7'!AN33="",'C7'!AO33=""),AND('C7'!AO21="X",'C7'!AO33="X"),OR('C7'!AO21="M",'C7'!AO33="M")),"",SUM('C7'!AN21,'C7'!AN33))</f>
        <v/>
      </c>
      <c r="I898" s="188" t="str">
        <f>IF(AND(AND('C7'!AO21="X",'C7'!AO33="X"),SUM('C7'!AN21,'C7'!AN33)=0,ISNUMBER('C7'!AN45)),"",IF(OR('C7'!AO21="M",'C7'!AO33="M"),"M",IF(AND('C7'!AO21='C7'!AO33,OR('C7'!AO21="X",'C7'!AO21="W",'C7'!AO21="Z")),UPPER('C7'!AO21),"")))</f>
        <v/>
      </c>
      <c r="J898" s="81" t="s">
        <v>482</v>
      </c>
      <c r="K898" s="188" t="str">
        <f>IF(AND(ISBLANK('C7'!AN45),$L$898&lt;&gt;"Z"),"",'C7'!AN45)</f>
        <v/>
      </c>
      <c r="L898" s="188" t="str">
        <f>IF(ISBLANK('C7'!AO45),"",'C7'!AO45)</f>
        <v/>
      </c>
      <c r="M898" s="78" t="str">
        <f t="shared" si="15"/>
        <v>OK</v>
      </c>
      <c r="N898" s="79"/>
    </row>
    <row r="899" spans="1:14" hidden="1">
      <c r="A899" s="80" t="s">
        <v>2592</v>
      </c>
      <c r="B899" s="186" t="s">
        <v>2282</v>
      </c>
      <c r="C899" s="187" t="s">
        <v>430</v>
      </c>
      <c r="D899" s="189" t="s">
        <v>2283</v>
      </c>
      <c r="E899" s="187" t="s">
        <v>482</v>
      </c>
      <c r="F899" s="187" t="s">
        <v>430</v>
      </c>
      <c r="G899" s="189" t="s">
        <v>1296</v>
      </c>
      <c r="H899" s="188" t="str">
        <f>IF(OR(AND('C7'!AN22="",'C7'!AO22=""),AND('C7'!AN34="",'C7'!AO34=""),AND('C7'!AO22="X",'C7'!AO34="X"),OR('C7'!AO22="M",'C7'!AO34="M")),"",SUM('C7'!AN22,'C7'!AN34))</f>
        <v/>
      </c>
      <c r="I899" s="188" t="str">
        <f>IF(AND(AND('C7'!AO22="X",'C7'!AO34="X"),SUM('C7'!AN22,'C7'!AN34)=0,ISNUMBER('C7'!AN46)),"",IF(OR('C7'!AO22="M",'C7'!AO34="M"),"M",IF(AND('C7'!AO22='C7'!AO34,OR('C7'!AO22="X",'C7'!AO22="W",'C7'!AO22="Z")),UPPER('C7'!AO22),"")))</f>
        <v/>
      </c>
      <c r="J899" s="81" t="s">
        <v>482</v>
      </c>
      <c r="K899" s="188" t="str">
        <f>IF(AND(ISBLANK('C7'!AN46),$L$899&lt;&gt;"Z"),"",'C7'!AN46)</f>
        <v/>
      </c>
      <c r="L899" s="188" t="str">
        <f>IF(ISBLANK('C7'!AO46),"",'C7'!AO46)</f>
        <v/>
      </c>
      <c r="M899" s="78" t="str">
        <f t="shared" si="15"/>
        <v>OK</v>
      </c>
      <c r="N899" s="79"/>
    </row>
    <row r="900" spans="1:14" hidden="1">
      <c r="A900" s="80" t="s">
        <v>2592</v>
      </c>
      <c r="B900" s="186" t="s">
        <v>2284</v>
      </c>
      <c r="C900" s="187" t="s">
        <v>430</v>
      </c>
      <c r="D900" s="189" t="s">
        <v>2285</v>
      </c>
      <c r="E900" s="187" t="s">
        <v>482</v>
      </c>
      <c r="F900" s="187" t="s">
        <v>430</v>
      </c>
      <c r="G900" s="189" t="s">
        <v>1297</v>
      </c>
      <c r="H900" s="188" t="str">
        <f>IF(OR(AND('C7'!AN23="",'C7'!AO23=""),AND('C7'!AN35="",'C7'!AO35=""),AND('C7'!AO23="X",'C7'!AO35="X"),OR('C7'!AO23="M",'C7'!AO35="M")),"",SUM('C7'!AN23,'C7'!AN35))</f>
        <v/>
      </c>
      <c r="I900" s="188" t="str">
        <f>IF(AND(AND('C7'!AO23="X",'C7'!AO35="X"),SUM('C7'!AN23,'C7'!AN35)=0,ISNUMBER('C7'!AN47)),"",IF(OR('C7'!AO23="M",'C7'!AO35="M"),"M",IF(AND('C7'!AO23='C7'!AO35,OR('C7'!AO23="X",'C7'!AO23="W",'C7'!AO23="Z")),UPPER('C7'!AO23),"")))</f>
        <v/>
      </c>
      <c r="J900" s="81" t="s">
        <v>482</v>
      </c>
      <c r="K900" s="188" t="str">
        <f>IF(AND(ISBLANK('C7'!AN47),$L$900&lt;&gt;"Z"),"",'C7'!AN47)</f>
        <v/>
      </c>
      <c r="L900" s="188" t="str">
        <f>IF(ISBLANK('C7'!AO47),"",'C7'!AO47)</f>
        <v/>
      </c>
      <c r="M900" s="78" t="str">
        <f t="shared" si="15"/>
        <v>OK</v>
      </c>
      <c r="N900" s="79"/>
    </row>
    <row r="901" spans="1:14" hidden="1">
      <c r="A901" s="80" t="s">
        <v>2592</v>
      </c>
      <c r="B901" s="186" t="s">
        <v>2286</v>
      </c>
      <c r="C901" s="187" t="s">
        <v>430</v>
      </c>
      <c r="D901" s="189" t="s">
        <v>2287</v>
      </c>
      <c r="E901" s="187" t="s">
        <v>482</v>
      </c>
      <c r="F901" s="187" t="s">
        <v>430</v>
      </c>
      <c r="G901" s="189" t="s">
        <v>1298</v>
      </c>
      <c r="H901" s="188" t="str">
        <f>IF(OR(AND('C7'!AN24="",'C7'!AO24=""),AND('C7'!AN36="",'C7'!AO36=""),AND('C7'!AO24="X",'C7'!AO36="X"),OR('C7'!AO24="M",'C7'!AO36="M")),"",SUM('C7'!AN24,'C7'!AN36))</f>
        <v/>
      </c>
      <c r="I901" s="188" t="str">
        <f>IF(AND(AND('C7'!AO24="X",'C7'!AO36="X"),SUM('C7'!AN24,'C7'!AN36)=0,ISNUMBER('C7'!AN48)),"",IF(OR('C7'!AO24="M",'C7'!AO36="M"),"M",IF(AND('C7'!AO24='C7'!AO36,OR('C7'!AO24="X",'C7'!AO24="W",'C7'!AO24="Z")),UPPER('C7'!AO24),"")))</f>
        <v/>
      </c>
      <c r="J901" s="81" t="s">
        <v>482</v>
      </c>
      <c r="K901" s="188" t="str">
        <f>IF(AND(ISBLANK('C7'!AN48),$L$901&lt;&gt;"Z"),"",'C7'!AN48)</f>
        <v/>
      </c>
      <c r="L901" s="188" t="str">
        <f>IF(ISBLANK('C7'!AO48),"",'C7'!AO48)</f>
        <v/>
      </c>
      <c r="M901" s="78" t="str">
        <f t="shared" si="15"/>
        <v>OK</v>
      </c>
      <c r="N901" s="79"/>
    </row>
    <row r="902" spans="1:14" hidden="1">
      <c r="A902" s="80" t="s">
        <v>2592</v>
      </c>
      <c r="B902" s="186" t="s">
        <v>2288</v>
      </c>
      <c r="C902" s="187" t="s">
        <v>430</v>
      </c>
      <c r="D902" s="189" t="s">
        <v>2289</v>
      </c>
      <c r="E902" s="187" t="s">
        <v>482</v>
      </c>
      <c r="F902" s="187" t="s">
        <v>430</v>
      </c>
      <c r="G902" s="189" t="s">
        <v>1299</v>
      </c>
      <c r="H902" s="188" t="str">
        <f>IF(OR(AND('C7'!AN25="",'C7'!AO25=""),AND('C7'!AN37="",'C7'!AO37=""),AND('C7'!AO25="X",'C7'!AO37="X"),OR('C7'!AO25="M",'C7'!AO37="M")),"",SUM('C7'!AN25,'C7'!AN37))</f>
        <v/>
      </c>
      <c r="I902" s="188" t="str">
        <f>IF(AND(AND('C7'!AO25="X",'C7'!AO37="X"),SUM('C7'!AN25,'C7'!AN37)=0,ISNUMBER('C7'!AN49)),"",IF(OR('C7'!AO25="M",'C7'!AO37="M"),"M",IF(AND('C7'!AO25='C7'!AO37,OR('C7'!AO25="X",'C7'!AO25="W",'C7'!AO25="Z")),UPPER('C7'!AO25),"")))</f>
        <v/>
      </c>
      <c r="J902" s="81" t="s">
        <v>482</v>
      </c>
      <c r="K902" s="188" t="str">
        <f>IF(AND(ISBLANK('C7'!AN49),$L$902&lt;&gt;"Z"),"",'C7'!AN49)</f>
        <v/>
      </c>
      <c r="L902" s="188" t="str">
        <f>IF(ISBLANK('C7'!AO49),"",'C7'!AO49)</f>
        <v/>
      </c>
      <c r="M902" s="78" t="str">
        <f t="shared" si="15"/>
        <v>OK</v>
      </c>
      <c r="N902" s="79"/>
    </row>
    <row r="903" spans="1:14" hidden="1">
      <c r="A903" s="80" t="s">
        <v>2592</v>
      </c>
      <c r="B903" s="186" t="s">
        <v>2290</v>
      </c>
      <c r="C903" s="187" t="s">
        <v>431</v>
      </c>
      <c r="D903" s="189" t="s">
        <v>1301</v>
      </c>
      <c r="E903" s="187" t="s">
        <v>482</v>
      </c>
      <c r="F903" s="187" t="s">
        <v>431</v>
      </c>
      <c r="G903" s="189" t="s">
        <v>562</v>
      </c>
      <c r="H903" s="188" t="str">
        <f>IF(OR(AND('C8'!V14="",'C8'!W14=""),AND('C8'!V15="",'C8'!W15=""),AND('C8'!W14="X",'C8'!W15="X"),OR('C8'!W14="M",'C8'!W15="M")),"",SUM('C8'!V14,'C8'!V15))</f>
        <v/>
      </c>
      <c r="I903" s="188" t="str">
        <f>IF(AND(AND('C8'!W14="X",'C8'!W15="X"),SUM('C8'!V14,'C8'!V15)=0,ISNUMBER('C8'!V16)),"",IF(OR('C8'!W14="M",'C8'!W15="M"),"M",IF(AND('C8'!W14='C8'!W15,OR('C8'!W14="X",'C8'!W14="W",'C8'!W14="Z")),UPPER('C8'!W14),"")))</f>
        <v/>
      </c>
      <c r="J903" s="81" t="s">
        <v>482</v>
      </c>
      <c r="K903" s="188" t="str">
        <f>IF(AND(ISBLANK('C8'!V16),$L$903&lt;&gt;"Z"),"",'C8'!V16)</f>
        <v/>
      </c>
      <c r="L903" s="188" t="str">
        <f>IF(ISBLANK('C8'!W16),"",'C8'!W16)</f>
        <v/>
      </c>
      <c r="M903" s="78" t="str">
        <f t="shared" si="15"/>
        <v>OK</v>
      </c>
      <c r="N903" s="79"/>
    </row>
    <row r="904" spans="1:14" hidden="1">
      <c r="A904" s="80" t="s">
        <v>2592</v>
      </c>
      <c r="B904" s="186" t="s">
        <v>2291</v>
      </c>
      <c r="C904" s="187" t="s">
        <v>431</v>
      </c>
      <c r="D904" s="189" t="s">
        <v>1303</v>
      </c>
      <c r="E904" s="187" t="s">
        <v>482</v>
      </c>
      <c r="F904" s="187" t="s">
        <v>431</v>
      </c>
      <c r="G904" s="189" t="s">
        <v>584</v>
      </c>
      <c r="H904" s="188" t="str">
        <f>IF(OR(AND('C8'!V17="",'C8'!W17=""),AND('C8'!V18="",'C8'!W18=""),AND('C8'!W17="X",'C8'!W18="X"),OR('C8'!W17="M",'C8'!W18="M")),"",SUM('C8'!V17,'C8'!V18))</f>
        <v/>
      </c>
      <c r="I904" s="188" t="str">
        <f>IF(AND(AND('C8'!W17="X",'C8'!W18="X"),SUM('C8'!V17,'C8'!V18)=0,ISNUMBER('C8'!V19)),"",IF(OR('C8'!W17="M",'C8'!W18="M"),"M",IF(AND('C8'!W17='C8'!W18,OR('C8'!W17="X",'C8'!W17="W",'C8'!W17="Z")),UPPER('C8'!W17),"")))</f>
        <v/>
      </c>
      <c r="J904" s="81" t="s">
        <v>482</v>
      </c>
      <c r="K904" s="188" t="str">
        <f>IF(AND(ISBLANK('C8'!V19),$L$904&lt;&gt;"Z"),"",'C8'!V19)</f>
        <v/>
      </c>
      <c r="L904" s="188" t="str">
        <f>IF(ISBLANK('C8'!W19),"",'C8'!W19)</f>
        <v/>
      </c>
      <c r="M904" s="78" t="str">
        <f t="shared" si="15"/>
        <v>OK</v>
      </c>
      <c r="N904" s="79"/>
    </row>
    <row r="905" spans="1:14" hidden="1">
      <c r="A905" s="80" t="s">
        <v>2592</v>
      </c>
      <c r="B905" s="186" t="s">
        <v>2292</v>
      </c>
      <c r="C905" s="187" t="s">
        <v>431</v>
      </c>
      <c r="D905" s="189" t="s">
        <v>1305</v>
      </c>
      <c r="E905" s="187" t="s">
        <v>482</v>
      </c>
      <c r="F905" s="187" t="s">
        <v>431</v>
      </c>
      <c r="G905" s="189" t="s">
        <v>512</v>
      </c>
      <c r="H905" s="188" t="str">
        <f>IF(OR(AND('C8'!V14="",'C8'!W14=""),AND('C8'!V17="",'C8'!W17=""),AND('C8'!W14="X",'C8'!W17="X"),OR('C8'!W14="M",'C8'!W17="M")),"",SUM('C8'!V14,'C8'!V17))</f>
        <v/>
      </c>
      <c r="I905" s="188" t="str">
        <f>IF(AND(AND('C8'!W14="X",'C8'!W17="X"),SUM('C8'!V14,'C8'!V17)=0,ISNUMBER('C8'!V20)),"",IF(OR('C8'!W14="M",'C8'!W17="M"),"M",IF(AND('C8'!W14='C8'!W17,OR('C8'!W14="X",'C8'!W14="W",'C8'!W14="Z")),UPPER('C8'!W14),"")))</f>
        <v/>
      </c>
      <c r="J905" s="81" t="s">
        <v>482</v>
      </c>
      <c r="K905" s="188" t="str">
        <f>IF(AND(ISBLANK('C8'!V20),$L$905&lt;&gt;"Z"),"",'C8'!V20)</f>
        <v/>
      </c>
      <c r="L905" s="188" t="str">
        <f>IF(ISBLANK('C8'!W20),"",'C8'!W20)</f>
        <v/>
      </c>
      <c r="M905" s="78" t="str">
        <f t="shared" si="15"/>
        <v>OK</v>
      </c>
      <c r="N905" s="79"/>
    </row>
    <row r="906" spans="1:14" hidden="1">
      <c r="A906" s="80" t="s">
        <v>2592</v>
      </c>
      <c r="B906" s="186" t="s">
        <v>2293</v>
      </c>
      <c r="C906" s="187" t="s">
        <v>431</v>
      </c>
      <c r="D906" s="189" t="s">
        <v>1307</v>
      </c>
      <c r="E906" s="187" t="s">
        <v>482</v>
      </c>
      <c r="F906" s="187" t="s">
        <v>431</v>
      </c>
      <c r="G906" s="189" t="s">
        <v>501</v>
      </c>
      <c r="H906" s="188" t="str">
        <f>IF(OR(AND('C8'!V15="",'C8'!W15=""),AND('C8'!V18="",'C8'!W18=""),AND('C8'!W15="X",'C8'!W18="X"),OR('C8'!W15="M",'C8'!W18="M")),"",SUM('C8'!V15,'C8'!V18))</f>
        <v/>
      </c>
      <c r="I906" s="188" t="str">
        <f>IF(AND(AND('C8'!W15="X",'C8'!W18="X"),SUM('C8'!V15,'C8'!V18)=0,ISNUMBER('C8'!V21)),"",IF(OR('C8'!W15="M",'C8'!W18="M"),"M",IF(AND('C8'!W15='C8'!W18,OR('C8'!W15="X",'C8'!W15="W",'C8'!W15="Z")),UPPER('C8'!W15),"")))</f>
        <v/>
      </c>
      <c r="J906" s="81" t="s">
        <v>482</v>
      </c>
      <c r="K906" s="188" t="str">
        <f>IF(AND(ISBLANK('C8'!V21),$L$906&lt;&gt;"Z"),"",'C8'!V21)</f>
        <v/>
      </c>
      <c r="L906" s="188" t="str">
        <f>IF(ISBLANK('C8'!W21),"",'C8'!W21)</f>
        <v/>
      </c>
      <c r="M906" s="78" t="str">
        <f t="shared" si="15"/>
        <v>OK</v>
      </c>
      <c r="N906" s="79"/>
    </row>
    <row r="907" spans="1:14" hidden="1">
      <c r="A907" s="80" t="s">
        <v>2592</v>
      </c>
      <c r="B907" s="186" t="s">
        <v>2294</v>
      </c>
      <c r="C907" s="187" t="s">
        <v>431</v>
      </c>
      <c r="D907" s="189" t="s">
        <v>1309</v>
      </c>
      <c r="E907" s="187" t="s">
        <v>482</v>
      </c>
      <c r="F907" s="187" t="s">
        <v>431</v>
      </c>
      <c r="G907" s="189" t="s">
        <v>490</v>
      </c>
      <c r="H907" s="188" t="str">
        <f>IF(OR(AND('C8'!V16="",'C8'!W16=""),AND('C8'!V19="",'C8'!W19=""),AND('C8'!W16="X",'C8'!W19="X"),OR('C8'!W16="M",'C8'!W19="M")),"",SUM('C8'!V16,'C8'!V19))</f>
        <v/>
      </c>
      <c r="I907" s="188" t="str">
        <f>IF(AND(AND('C8'!W16="X",'C8'!W19="X"),SUM('C8'!V16,'C8'!V19)=0,ISNUMBER('C8'!V22)),"",IF(OR('C8'!W16="M",'C8'!W19="M"),"M",IF(AND('C8'!W16='C8'!W19,OR('C8'!W16="X",'C8'!W16="W",'C8'!W16="Z")),UPPER('C8'!W16),"")))</f>
        <v/>
      </c>
      <c r="J907" s="81" t="s">
        <v>482</v>
      </c>
      <c r="K907" s="188" t="str">
        <f>IF(AND(ISBLANK('C8'!V22),$L$907&lt;&gt;"Z"),"",'C8'!V22)</f>
        <v/>
      </c>
      <c r="L907" s="188" t="str">
        <f>IF(ISBLANK('C8'!W22),"",'C8'!W22)</f>
        <v/>
      </c>
      <c r="M907" s="78" t="str">
        <f t="shared" si="15"/>
        <v>OK</v>
      </c>
      <c r="N907" s="79"/>
    </row>
    <row r="908" spans="1:14" hidden="1">
      <c r="A908" s="80" t="s">
        <v>2592</v>
      </c>
      <c r="B908" s="186" t="s">
        <v>2295</v>
      </c>
      <c r="C908" s="187" t="s">
        <v>431</v>
      </c>
      <c r="D908" s="189" t="s">
        <v>1311</v>
      </c>
      <c r="E908" s="187" t="s">
        <v>482</v>
      </c>
      <c r="F908" s="187" t="s">
        <v>431</v>
      </c>
      <c r="G908" s="189" t="s">
        <v>176</v>
      </c>
      <c r="H908" s="188" t="str">
        <f>IF(OR(AND('C8'!Y14="",'C8'!Z14=""),AND('C8'!Y15="",'C8'!Z15=""),AND('C8'!Z14="X",'C8'!Z15="X"),OR('C8'!Z14="M",'C8'!Z15="M")),"",SUM('C8'!Y14,'C8'!Y15))</f>
        <v/>
      </c>
      <c r="I908" s="188" t="str">
        <f>IF(AND(AND('C8'!Z14="X",'C8'!Z15="X"),SUM('C8'!Y14,'C8'!Y15)=0,ISNUMBER('C8'!Y16)),"",IF(OR('C8'!Z14="M",'C8'!Z15="M"),"M",IF(AND('C8'!Z14='C8'!Z15,OR('C8'!Z14="X",'C8'!Z14="W",'C8'!Z14="Z")),UPPER('C8'!Z14),"")))</f>
        <v/>
      </c>
      <c r="J908" s="81" t="s">
        <v>482</v>
      </c>
      <c r="K908" s="188" t="str">
        <f>IF(AND(ISBLANK('C8'!Y16),$L$908&lt;&gt;"Z"),"",'C8'!Y16)</f>
        <v/>
      </c>
      <c r="L908" s="188" t="str">
        <f>IF(ISBLANK('C8'!Z16),"",'C8'!Z16)</f>
        <v/>
      </c>
      <c r="M908" s="78" t="str">
        <f t="shared" si="15"/>
        <v>OK</v>
      </c>
      <c r="N908" s="79"/>
    </row>
    <row r="909" spans="1:14" hidden="1">
      <c r="A909" s="80" t="s">
        <v>2592</v>
      </c>
      <c r="B909" s="186" t="s">
        <v>2296</v>
      </c>
      <c r="C909" s="187" t="s">
        <v>431</v>
      </c>
      <c r="D909" s="189" t="s">
        <v>1313</v>
      </c>
      <c r="E909" s="187" t="s">
        <v>482</v>
      </c>
      <c r="F909" s="187" t="s">
        <v>431</v>
      </c>
      <c r="G909" s="189" t="s">
        <v>179</v>
      </c>
      <c r="H909" s="188" t="str">
        <f>IF(OR(AND('C8'!Y17="",'C8'!Z17=""),AND('C8'!Y18="",'C8'!Z18=""),AND('C8'!Z17="X",'C8'!Z18="X"),OR('C8'!Z17="M",'C8'!Z18="M")),"",SUM('C8'!Y17,'C8'!Y18))</f>
        <v/>
      </c>
      <c r="I909" s="188" t="str">
        <f>IF(AND(AND('C8'!Z17="X",'C8'!Z18="X"),SUM('C8'!Y17,'C8'!Y18)=0,ISNUMBER('C8'!Y19)),"",IF(OR('C8'!Z17="M",'C8'!Z18="M"),"M",IF(AND('C8'!Z17='C8'!Z18,OR('C8'!Z17="X",'C8'!Z17="W",'C8'!Z17="Z")),UPPER('C8'!Z17),"")))</f>
        <v/>
      </c>
      <c r="J909" s="81" t="s">
        <v>482</v>
      </c>
      <c r="K909" s="188" t="str">
        <f>IF(AND(ISBLANK('C8'!Y19),$L$909&lt;&gt;"Z"),"",'C8'!Y19)</f>
        <v/>
      </c>
      <c r="L909" s="188" t="str">
        <f>IF(ISBLANK('C8'!Z19),"",'C8'!Z19)</f>
        <v/>
      </c>
      <c r="M909" s="78" t="str">
        <f t="shared" si="15"/>
        <v>OK</v>
      </c>
      <c r="N909" s="79"/>
    </row>
    <row r="910" spans="1:14" hidden="1">
      <c r="A910" s="80" t="s">
        <v>2592</v>
      </c>
      <c r="B910" s="186" t="s">
        <v>2297</v>
      </c>
      <c r="C910" s="187" t="s">
        <v>431</v>
      </c>
      <c r="D910" s="189" t="s">
        <v>1315</v>
      </c>
      <c r="E910" s="187" t="s">
        <v>482</v>
      </c>
      <c r="F910" s="187" t="s">
        <v>431</v>
      </c>
      <c r="G910" s="189" t="s">
        <v>180</v>
      </c>
      <c r="H910" s="188" t="str">
        <f>IF(OR(AND('C8'!Y14="",'C8'!Z14=""),AND('C8'!Y17="",'C8'!Z17=""),AND('C8'!Z14="X",'C8'!Z17="X"),OR('C8'!Z14="M",'C8'!Z17="M")),"",SUM('C8'!Y14,'C8'!Y17))</f>
        <v/>
      </c>
      <c r="I910" s="188" t="str">
        <f>IF(AND(AND('C8'!Z14="X",'C8'!Z17="X"),SUM('C8'!Y14,'C8'!Y17)=0,ISNUMBER('C8'!Y20)),"",IF(OR('C8'!Z14="M",'C8'!Z17="M"),"M",IF(AND('C8'!Z14='C8'!Z17,OR('C8'!Z14="X",'C8'!Z14="W",'C8'!Z14="Z")),UPPER('C8'!Z14),"")))</f>
        <v/>
      </c>
      <c r="J910" s="81" t="s">
        <v>482</v>
      </c>
      <c r="K910" s="188" t="str">
        <f>IF(AND(ISBLANK('C8'!Y20),$L$910&lt;&gt;"Z"),"",'C8'!Y20)</f>
        <v/>
      </c>
      <c r="L910" s="188" t="str">
        <f>IF(ISBLANK('C8'!Z20),"",'C8'!Z20)</f>
        <v/>
      </c>
      <c r="M910" s="78" t="str">
        <f t="shared" si="15"/>
        <v>OK</v>
      </c>
      <c r="N910" s="79"/>
    </row>
    <row r="911" spans="1:14" hidden="1">
      <c r="A911" s="80" t="s">
        <v>2592</v>
      </c>
      <c r="B911" s="186" t="s">
        <v>2298</v>
      </c>
      <c r="C911" s="187" t="s">
        <v>431</v>
      </c>
      <c r="D911" s="189" t="s">
        <v>1317</v>
      </c>
      <c r="E911" s="187" t="s">
        <v>482</v>
      </c>
      <c r="F911" s="187" t="s">
        <v>431</v>
      </c>
      <c r="G911" s="189" t="s">
        <v>181</v>
      </c>
      <c r="H911" s="188" t="str">
        <f>IF(OR(AND('C8'!Y15="",'C8'!Z15=""),AND('C8'!Y18="",'C8'!Z18=""),AND('C8'!Z15="X",'C8'!Z18="X"),OR('C8'!Z15="M",'C8'!Z18="M")),"",SUM('C8'!Y15,'C8'!Y18))</f>
        <v/>
      </c>
      <c r="I911" s="188" t="str">
        <f>IF(AND(AND('C8'!Z15="X",'C8'!Z18="X"),SUM('C8'!Y15,'C8'!Y18)=0,ISNUMBER('C8'!Y21)),"",IF(OR('C8'!Z15="M",'C8'!Z18="M"),"M",IF(AND('C8'!Z15='C8'!Z18,OR('C8'!Z15="X",'C8'!Z15="W",'C8'!Z15="Z")),UPPER('C8'!Z15),"")))</f>
        <v/>
      </c>
      <c r="J911" s="81" t="s">
        <v>482</v>
      </c>
      <c r="K911" s="188" t="str">
        <f>IF(AND(ISBLANK('C8'!Y21),$L$911&lt;&gt;"Z"),"",'C8'!Y21)</f>
        <v/>
      </c>
      <c r="L911" s="188" t="str">
        <f>IF(ISBLANK('C8'!Z21),"",'C8'!Z21)</f>
        <v/>
      </c>
      <c r="M911" s="78" t="str">
        <f t="shared" si="15"/>
        <v>OK</v>
      </c>
      <c r="N911" s="79"/>
    </row>
    <row r="912" spans="1:14" hidden="1">
      <c r="A912" s="80" t="s">
        <v>2592</v>
      </c>
      <c r="B912" s="186" t="s">
        <v>2299</v>
      </c>
      <c r="C912" s="187" t="s">
        <v>431</v>
      </c>
      <c r="D912" s="189" t="s">
        <v>1319</v>
      </c>
      <c r="E912" s="187" t="s">
        <v>482</v>
      </c>
      <c r="F912" s="187" t="s">
        <v>431</v>
      </c>
      <c r="G912" s="189" t="s">
        <v>182</v>
      </c>
      <c r="H912" s="188" t="str">
        <f>IF(OR(AND('C8'!Y16="",'C8'!Z16=""),AND('C8'!Y19="",'C8'!Z19=""),AND('C8'!Z16="X",'C8'!Z19="X"),OR('C8'!Z16="M",'C8'!Z19="M")),"",SUM('C8'!Y16,'C8'!Y19))</f>
        <v/>
      </c>
      <c r="I912" s="188" t="str">
        <f>IF(AND(AND('C8'!Z16="X",'C8'!Z19="X"),SUM('C8'!Y16,'C8'!Y19)=0,ISNUMBER('C8'!Y22)),"",IF(OR('C8'!Z16="M",'C8'!Z19="M"),"M",IF(AND('C8'!Z16='C8'!Z19,OR('C8'!Z16="X",'C8'!Z16="W",'C8'!Z16="Z")),UPPER('C8'!Z16),"")))</f>
        <v/>
      </c>
      <c r="J912" s="81" t="s">
        <v>482</v>
      </c>
      <c r="K912" s="188" t="str">
        <f>IF(AND(ISBLANK('C8'!Y22),$L$912&lt;&gt;"Z"),"",'C8'!Y22)</f>
        <v/>
      </c>
      <c r="L912" s="188" t="str">
        <f>IF(ISBLANK('C8'!Z22),"",'C8'!Z22)</f>
        <v/>
      </c>
      <c r="M912" s="78" t="str">
        <f t="shared" si="15"/>
        <v>OK</v>
      </c>
      <c r="N912" s="79"/>
    </row>
  </sheetData>
  <sheetProtection algorithmName="SHA-512" hashValue="6KcA8M8GmsjoBXDTkmZ+aT6cxF4Y1NR0kEDrgeg7GQhRq0ePfh2sdtJc0PIfBcp/ehog/Xlizht/D5WSVFrprQ==" saltValue="o/6U5WPSuKBWu5WL2T22mg==" spinCount="100000" sheet="1" objects="1" scenarios="1" formatCells="0" formatColumns="0" formatRows="0" sort="0" autoFilter="0"/>
  <autoFilter ref="A16:M912">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912">
    <cfRule type="expression" dxfId="4" priority="5">
      <formula>$M17&lt;&gt;"OK"</formula>
    </cfRule>
  </conditionalFormatting>
  <conditionalFormatting sqref="A84:M372">
    <cfRule type="expression" dxfId="3" priority="4">
      <formula>$M84&lt;&gt;"OK"</formula>
    </cfRule>
  </conditionalFormatting>
  <conditionalFormatting sqref="M451:M814">
    <cfRule type="expression" dxfId="2" priority="3">
      <formula>$M451&lt;&gt;"OK"</formula>
    </cfRule>
  </conditionalFormatting>
  <conditionalFormatting sqref="M544:M782">
    <cfRule type="expression" dxfId="1" priority="2">
      <formula>$M544&lt;&gt;"OK"</formula>
    </cfRule>
  </conditionalFormatting>
  <conditionalFormatting sqref="M544:M782">
    <cfRule type="expression" dxfId="0" priority="1">
      <formula>$M544&lt;&gt;"OK"</formula>
    </cfRule>
  </conditionalFormatting>
  <hyperlinks>
    <hyperlink ref="D373" location="'C2'!V23" display="SUM(V23,Y23,AE23,AK23)"/>
    <hyperlink ref="G373" location="'C2'!AN23" display="AN23"/>
    <hyperlink ref="D374" location="'C3'!V14" display="SUM(V14:V24)"/>
    <hyperlink ref="G374" location="'C3'!V25" display="V25"/>
    <hyperlink ref="D375" location="'C3'!V26" display="SUM(V26:V36)"/>
    <hyperlink ref="G375" location="'C3'!V37" display="V37"/>
    <hyperlink ref="D376" location="'C3'!V14" display="SUM(V14,V26)"/>
    <hyperlink ref="G376" location="'C3'!V38" display="V38"/>
    <hyperlink ref="D377" location="'C3'!V15" display="SUM(V15,V27)"/>
    <hyperlink ref="G377" location="'C3'!V39" display="V39"/>
    <hyperlink ref="D378" location="'C3'!V16" display="SUM(V16,V28)"/>
    <hyperlink ref="G378" location="'C3'!V40" display="V40"/>
    <hyperlink ref="D379" location="'C3'!V17" display="SUM(V17,V29)"/>
    <hyperlink ref="G379" location="'C3'!V41" display="V41"/>
    <hyperlink ref="D380" location="'C3'!V18" display="SUM(V18,V30)"/>
    <hyperlink ref="G380" location="'C3'!V42" display="V42"/>
    <hyperlink ref="D381" location="'C3'!V19" display="SUM(V19,V31)"/>
    <hyperlink ref="G381" location="'C3'!V43" display="V43"/>
    <hyperlink ref="D382" location="'C3'!V20" display="SUM(V20,V32)"/>
    <hyperlink ref="G382" location="'C3'!V44" display="V44"/>
    <hyperlink ref="D383" location="'C3'!V21" display="SUM(V21,V33)"/>
    <hyperlink ref="G383" location="'C3'!V45" display="V45"/>
    <hyperlink ref="D384" location="'C3'!V22" display="SUM(V22,V34)"/>
    <hyperlink ref="G384" location="'C3'!V46" display="V46"/>
    <hyperlink ref="D385" location="'C3'!V23" display="SUM(V23,V35)"/>
    <hyperlink ref="G385" location="'C3'!V47" display="V47"/>
    <hyperlink ref="D386" location="'C3'!V24" display="SUM(V24,V36)"/>
    <hyperlink ref="G386" location="'C3'!V48" display="V48"/>
    <hyperlink ref="D387" location="'C3'!V25" display="SUM(V25,V37)"/>
    <hyperlink ref="G387" location="'C3'!V49" display="V49"/>
    <hyperlink ref="D388" location="'C3'!Y14" display="SUM(Y14:Y24)"/>
    <hyperlink ref="G388" location="'C3'!Y25" display="Y25"/>
    <hyperlink ref="D389" location="'C3'!Y26" display="SUM(Y26:Y36)"/>
    <hyperlink ref="G389" location="'C3'!Y37" display="Y37"/>
    <hyperlink ref="D390" location="'C3'!Y14" display="SUM(Y14,Y26)"/>
    <hyperlink ref="G390" location="'C3'!Y38" display="Y38"/>
    <hyperlink ref="D391" location="'C3'!Y15" display="SUM(Y15,Y27)"/>
    <hyperlink ref="G391" location="'C3'!Y39" display="Y39"/>
    <hyperlink ref="D392" location="'C3'!Y16" display="SUM(Y16,Y28)"/>
    <hyperlink ref="G392" location="'C3'!Y40" display="Y40"/>
    <hyperlink ref="D393" location="'C3'!Y17" display="SUM(Y17,Y29)"/>
    <hyperlink ref="G393" location="'C3'!Y41" display="Y41"/>
    <hyperlink ref="D394" location="'C3'!Y18" display="SUM(Y18,Y30)"/>
    <hyperlink ref="G394" location="'C3'!Y42" display="Y42"/>
    <hyperlink ref="D395" location="'C3'!Y19" display="SUM(Y19,Y31)"/>
    <hyperlink ref="G395" location="'C3'!Y43" display="Y43"/>
    <hyperlink ref="D396" location="'C3'!Y20" display="SUM(Y20,Y32)"/>
    <hyperlink ref="G396" location="'C3'!Y44" display="Y44"/>
    <hyperlink ref="D397" location="'C3'!Y21" display="SUM(Y21,Y33)"/>
    <hyperlink ref="G397" location="'C3'!Y45" display="Y45"/>
    <hyperlink ref="D398" location="'C3'!Y22" display="SUM(Y22,Y34)"/>
    <hyperlink ref="G398" location="'C3'!Y46" display="Y46"/>
    <hyperlink ref="D399" location="'C3'!Y23" display="SUM(Y23,Y35)"/>
    <hyperlink ref="G399" location="'C3'!Y47" display="Y47"/>
    <hyperlink ref="D400" location="'C3'!Y24" display="SUM(Y24,Y36)"/>
    <hyperlink ref="G400" location="'C3'!Y48" display="Y48"/>
    <hyperlink ref="D401" location="'C3'!Y25" display="SUM(Y25,Y37)"/>
    <hyperlink ref="G401" location="'C3'!Y49" display="Y49"/>
    <hyperlink ref="D402" location="'C3'!AB14" display="SUM(AB14:AB24)"/>
    <hyperlink ref="G402" location="'C3'!AB25" display="AB25"/>
    <hyperlink ref="D403" location="'C3'!AB26" display="SUM(AB26:AB36)"/>
    <hyperlink ref="G403" location="'C3'!AB37" display="AB37"/>
    <hyperlink ref="D404" location="'C3'!AB14" display="SUM(AB14,AB26)"/>
    <hyperlink ref="G404" location="'C3'!AB38" display="AB38"/>
    <hyperlink ref="D405" location="'C3'!AB15" display="SUM(AB15,AB27)"/>
    <hyperlink ref="G405" location="'C3'!AB39" display="AB39"/>
    <hyperlink ref="D406" location="'C3'!AB16" display="SUM(AB16,AB28)"/>
    <hyperlink ref="G406" location="'C3'!AB40" display="AB40"/>
    <hyperlink ref="D407" location="'C3'!AB17" display="SUM(AB17,AB29)"/>
    <hyperlink ref="G407" location="'C3'!AB41" display="AB41"/>
    <hyperlink ref="D408" location="'C3'!AB18" display="SUM(AB18,AB30)"/>
    <hyperlink ref="G408" location="'C3'!AB42" display="AB42"/>
    <hyperlink ref="D409" location="'C3'!AB19" display="SUM(AB19,AB31)"/>
    <hyperlink ref="G409" location="'C3'!AB43" display="AB43"/>
    <hyperlink ref="D410" location="'C3'!AB20" display="SUM(AB20,AB32)"/>
    <hyperlink ref="G410" location="'C3'!AB44" display="AB44"/>
    <hyperlink ref="D411" location="'C3'!AB21" display="SUM(AB21,AB33)"/>
    <hyperlink ref="G411" location="'C3'!AB45" display="AB45"/>
    <hyperlink ref="D412" location="'C3'!AB22" display="SUM(AB22,AB34)"/>
    <hyperlink ref="G412" location="'C3'!AB46" display="AB46"/>
    <hyperlink ref="D413" location="'C3'!AB23" display="SUM(AB23,AB35)"/>
    <hyperlink ref="G413" location="'C3'!AB47" display="AB47"/>
    <hyperlink ref="D414" location="'C3'!AB24" display="SUM(AB24,AB36)"/>
    <hyperlink ref="G414" location="'C3'!AB48" display="AB48"/>
    <hyperlink ref="D415" location="'C3'!AB25" display="SUM(AB25,AB37)"/>
    <hyperlink ref="G415" location="'C3'!AB49" display="AB49"/>
    <hyperlink ref="D416" location="'C3'!AE14" display="SUM(AE14:AE24)"/>
    <hyperlink ref="G416" location="'C3'!AE25" display="AE25"/>
    <hyperlink ref="D417" location="'C3'!AE26" display="SUM(AE26:AE36)"/>
    <hyperlink ref="G417" location="'C3'!AE37" display="AE37"/>
    <hyperlink ref="D418" location="'C3'!AE14" display="SUM(AE14,AE26)"/>
    <hyperlink ref="G418" location="'C3'!AE38" display="AE38"/>
    <hyperlink ref="D419" location="'C3'!AE15" display="SUM(AE15,AE27)"/>
    <hyperlink ref="G419" location="'C3'!AE39" display="AE39"/>
    <hyperlink ref="D420" location="'C3'!AE16" display="SUM(AE16,AE28)"/>
    <hyperlink ref="G420" location="'C3'!AE40" display="AE40"/>
    <hyperlink ref="D421" location="'C3'!AE17" display="SUM(AE17,AE29)"/>
    <hyperlink ref="G421" location="'C3'!AE41" display="AE41"/>
    <hyperlink ref="D422" location="'C3'!AE18" display="SUM(AE18,AE30)"/>
    <hyperlink ref="G422" location="'C3'!AE42" display="AE42"/>
    <hyperlink ref="D423" location="'C3'!AE19" display="SUM(AE19,AE31)"/>
    <hyperlink ref="G423" location="'C3'!AE43" display="AE43"/>
    <hyperlink ref="D424" location="'C3'!AE20" display="SUM(AE20,AE32)"/>
    <hyperlink ref="G424" location="'C3'!AE44" display="AE44"/>
    <hyperlink ref="D425" location="'C3'!AE21" display="SUM(AE21,AE33)"/>
    <hyperlink ref="G425" location="'C3'!AE45" display="AE45"/>
    <hyperlink ref="D426" location="'C3'!AE22" display="SUM(AE22,AE34)"/>
    <hyperlink ref="G426" location="'C3'!AE46" display="AE46"/>
    <hyperlink ref="D427" location="'C3'!AE23" display="SUM(AE23,AE35)"/>
    <hyperlink ref="G427" location="'C3'!AE47" display="AE47"/>
    <hyperlink ref="D428" location="'C3'!AE24" display="SUM(AE24,AE36)"/>
    <hyperlink ref="G428" location="'C3'!AE48" display="AE48"/>
    <hyperlink ref="D429" location="'C3'!AE25" display="SUM(AE25,AE37)"/>
    <hyperlink ref="G429" location="'C3'!AE49" display="AE49"/>
    <hyperlink ref="D430" location="'C3'!AH14" display="SUM(AH14:AH24)"/>
    <hyperlink ref="G430" location="'C3'!AH25" display="AH25"/>
    <hyperlink ref="D431" location="'C3'!AH26" display="SUM(AH26:AH36)"/>
    <hyperlink ref="G431" location="'C3'!AH37" display="AH37"/>
    <hyperlink ref="D432" location="'C3'!AH14" display="SUM(AH14,AH26)"/>
    <hyperlink ref="G432" location="'C3'!AH38" display="AH38"/>
    <hyperlink ref="D433" location="'C3'!AH15" display="SUM(AH15,AH27)"/>
    <hyperlink ref="G433" location="'C3'!AH39" display="AH39"/>
    <hyperlink ref="D434" location="'C3'!AH16" display="SUM(AH16,AH28)"/>
    <hyperlink ref="G434" location="'C3'!AH40" display="AH40"/>
    <hyperlink ref="D435" location="'C3'!AH17" display="SUM(AH17,AH29)"/>
    <hyperlink ref="G435" location="'C3'!AH41" display="AH41"/>
    <hyperlink ref="D436" location="'C3'!AH18" display="SUM(AH18,AH30)"/>
    <hyperlink ref="G436" location="'C3'!AH42" display="AH42"/>
    <hyperlink ref="D437" location="'C3'!AH19" display="SUM(AH19,AH31)"/>
    <hyperlink ref="G437" location="'C3'!AH43" display="AH43"/>
    <hyperlink ref="D438" location="'C3'!AH20" display="SUM(AH20,AH32)"/>
    <hyperlink ref="G438" location="'C3'!AH44" display="AH44"/>
    <hyperlink ref="D439" location="'C3'!AH21" display="SUM(AH21,AH33)"/>
    <hyperlink ref="G439" location="'C3'!AH45" display="AH45"/>
    <hyperlink ref="D440" location="'C3'!AH22" display="SUM(AH22,AH34)"/>
    <hyperlink ref="G440" location="'C3'!AH46" display="AH46"/>
    <hyperlink ref="D441" location="'C3'!AH23" display="SUM(AH23,AH35)"/>
    <hyperlink ref="G441" location="'C3'!AH47" display="AH47"/>
    <hyperlink ref="D442" location="'C3'!AH24" display="SUM(AH24,AH36)"/>
    <hyperlink ref="G442" location="'C3'!AH48" display="AH48"/>
    <hyperlink ref="D443" location="'C3'!AH25" display="SUM(AH25,AH37)"/>
    <hyperlink ref="G443" location="'C3'!AH49" display="AH49"/>
    <hyperlink ref="D444" location="'C4'!V14" display="SUM(V14,V15)"/>
    <hyperlink ref="G444" location="'C4'!V16" display="V16"/>
    <hyperlink ref="D445" location="'C4'!Y14" display="SUM(Y14,Y15)"/>
    <hyperlink ref="G445" location="'C4'!Y16" display="Y16"/>
    <hyperlink ref="D446" location="'C4'!AB14" display="SUM(AB14,AB15)"/>
    <hyperlink ref="G446" location="'C4'!AB16" display="AB16"/>
    <hyperlink ref="D447" location="'C4'!AE14" display="SUM(AE14,AE15)"/>
    <hyperlink ref="G447" location="'C4'!AE16" display="AE16"/>
    <hyperlink ref="D448" location="'C4'!AH14" display="SUM(AH14,AH15)"/>
    <hyperlink ref="G448" location="'C4'!AH16" display="AH16"/>
    <hyperlink ref="D449" location="'C4'!AK14" display="SUM(AK14,AK15)"/>
    <hyperlink ref="G449" location="'C4'!AK16" display="AK16"/>
    <hyperlink ref="D450" location="'C4'!AN14" display="SUM(AN14,AN15)"/>
    <hyperlink ref="G450" location="'C4'!AN16" display="AN16"/>
    <hyperlink ref="D783" location="'C7'!V14" display="SUM(V14:V24)"/>
    <hyperlink ref="G783" location="'C7'!V25" display="V25"/>
    <hyperlink ref="D784" location="'C7'!V26" display="SUM(V26:V36)"/>
    <hyperlink ref="G784" location="'C7'!V37" display="V37"/>
    <hyperlink ref="D785" location="'C7'!V14" display="SUM(V14,V26)"/>
    <hyperlink ref="G785" location="'C7'!V38" display="V38"/>
    <hyperlink ref="D786" location="'C7'!V15" display="SUM(V15,V27)"/>
    <hyperlink ref="G786" location="'C7'!V39" display="V39"/>
    <hyperlink ref="D787" location="'C7'!V16" display="SUM(V16,V28)"/>
    <hyperlink ref="G787" location="'C7'!V40" display="V40"/>
    <hyperlink ref="D788" location="'C7'!V17" display="SUM(V17,V29)"/>
    <hyperlink ref="G788" location="'C7'!V41" display="V41"/>
    <hyperlink ref="D789" location="'C7'!V18" display="SUM(V18,V30)"/>
    <hyperlink ref="G789" location="'C7'!V42" display="V42"/>
    <hyperlink ref="D790" location="'C7'!V19" display="SUM(V19,V31)"/>
    <hyperlink ref="G790" location="'C7'!V43" display="V43"/>
    <hyperlink ref="D791" location="'C7'!V20" display="SUM(V20,V32)"/>
    <hyperlink ref="G791" location="'C7'!V44" display="V44"/>
    <hyperlink ref="D792" location="'C7'!V21" display="SUM(V21,V33)"/>
    <hyperlink ref="G792" location="'C7'!V45" display="V45"/>
    <hyperlink ref="D793" location="'C7'!V22" display="SUM(V22,V34)"/>
    <hyperlink ref="G793" location="'C7'!V46" display="V46"/>
    <hyperlink ref="D794" location="'C7'!V23" display="SUM(V23,V35)"/>
    <hyperlink ref="G794" location="'C7'!V47" display="V47"/>
    <hyperlink ref="D795" location="'C7'!V24" display="SUM(V24,V36)"/>
    <hyperlink ref="G795" location="'C7'!V48" display="V48"/>
    <hyperlink ref="D796" location="'C7'!V25" display="SUM(V25,V37)"/>
    <hyperlink ref="G796" location="'C7'!V49" display="V49"/>
    <hyperlink ref="D797" location="'C7'!Y14" display="SUM(Y14:Y24)"/>
    <hyperlink ref="G797" location="'C7'!Y25" display="Y25"/>
    <hyperlink ref="D798" location="'C7'!Y26" display="SUM(Y26:Y36)"/>
    <hyperlink ref="G798" location="'C7'!Y37" display="Y37"/>
    <hyperlink ref="D799" location="'C7'!Y14" display="SUM(Y14,Y26)"/>
    <hyperlink ref="G799" location="'C7'!Y38" display="Y38"/>
    <hyperlink ref="D800" location="'C7'!Y15" display="SUM(Y15,Y27)"/>
    <hyperlink ref="G800" location="'C7'!Y39" display="Y39"/>
    <hyperlink ref="D801" location="'C7'!Y16" display="SUM(Y16,Y28)"/>
    <hyperlink ref="G801" location="'C7'!Y40" display="Y40"/>
    <hyperlink ref="D802" location="'C7'!Y17" display="SUM(Y17,Y29)"/>
    <hyperlink ref="G802" location="'C7'!Y41" display="Y41"/>
    <hyperlink ref="D803" location="'C7'!Y18" display="SUM(Y18,Y30)"/>
    <hyperlink ref="G803" location="'C7'!Y42" display="Y42"/>
    <hyperlink ref="D804" location="'C7'!Y19" display="SUM(Y19,Y31)"/>
    <hyperlink ref="G804" location="'C7'!Y43" display="Y43"/>
    <hyperlink ref="D805" location="'C7'!Y20" display="SUM(Y20,Y32)"/>
    <hyperlink ref="G805" location="'C7'!Y44" display="Y44"/>
    <hyperlink ref="D806" location="'C7'!Y21" display="SUM(Y21,Y33)"/>
    <hyperlink ref="G806" location="'C7'!Y45" display="Y45"/>
    <hyperlink ref="D807" location="'C7'!Y22" display="SUM(Y22,Y34)"/>
    <hyperlink ref="G807" location="'C7'!Y46" display="Y46"/>
    <hyperlink ref="D808" location="'C7'!Y23" display="SUM(Y23,Y35)"/>
    <hyperlink ref="G808" location="'C7'!Y47" display="Y47"/>
    <hyperlink ref="D809" location="'C7'!Y24" display="SUM(Y24,Y36)"/>
    <hyperlink ref="G809" location="'C7'!Y48" display="Y48"/>
    <hyperlink ref="D810" location="'C7'!Y25" display="SUM(Y25,Y37)"/>
    <hyperlink ref="G810" location="'C7'!Y49" display="Y49"/>
    <hyperlink ref="D811" location="'C7'!AB14" display="SUM(AB14:AB24)"/>
    <hyperlink ref="G811" location="'C7'!AB25" display="AB25"/>
    <hyperlink ref="D812" location="'C7'!AB26" display="SUM(AB26:AB36)"/>
    <hyperlink ref="G812" location="'C7'!AB37" display="AB37"/>
    <hyperlink ref="D813" location="'C7'!AB14" display="SUM(AB14,AB26)"/>
    <hyperlink ref="G813" location="'C7'!AB38" display="AB38"/>
    <hyperlink ref="D814" location="'C7'!AB15" display="SUM(AB15,AB27)"/>
    <hyperlink ref="G814" location="'C7'!AB39" display="AB39"/>
    <hyperlink ref="D815" location="'C7'!AB16" display="SUM(AB16,AB28)"/>
    <hyperlink ref="G815" location="'C7'!AB40" display="AB40"/>
    <hyperlink ref="D816" location="'C7'!AB17" display="SUM(AB17,AB29)"/>
    <hyperlink ref="G816" location="'C7'!AB41" display="AB41"/>
    <hyperlink ref="D817" location="'C7'!AB18" display="SUM(AB18,AB30)"/>
    <hyperlink ref="G817" location="'C7'!AB42" display="AB42"/>
    <hyperlink ref="D818" location="'C7'!AB19" display="SUM(AB19,AB31)"/>
    <hyperlink ref="G818" location="'C7'!AB43" display="AB43"/>
    <hyperlink ref="D819" location="'C7'!AB20" display="SUM(AB20,AB32)"/>
    <hyperlink ref="G819" location="'C7'!AB44" display="AB44"/>
    <hyperlink ref="D820" location="'C7'!AB21" display="SUM(AB21,AB33)"/>
    <hyperlink ref="G820" location="'C7'!AB45" display="AB45"/>
    <hyperlink ref="D821" location="'C7'!AB22" display="SUM(AB22,AB34)"/>
    <hyperlink ref="G821" location="'C7'!AB46" display="AB46"/>
    <hyperlink ref="D822" location="'C7'!AB23" display="SUM(AB23,AB35)"/>
    <hyperlink ref="G822" location="'C7'!AB47" display="AB47"/>
    <hyperlink ref="D823" location="'C7'!AB24" display="SUM(AB24,AB36)"/>
    <hyperlink ref="G823" location="'C7'!AB48" display="AB48"/>
    <hyperlink ref="D824" location="'C7'!AB25" display="SUM(AB25,AB37)"/>
    <hyperlink ref="G824" location="'C7'!AB49" display="AB49"/>
    <hyperlink ref="D825" location="'C7'!AE14" display="SUM(AE14:AE24)"/>
    <hyperlink ref="G825" location="'C7'!AE25" display="AE25"/>
    <hyperlink ref="D826" location="'C7'!AE26" display="SUM(AE26:AE36)"/>
    <hyperlink ref="G826" location="'C7'!AE37" display="AE37"/>
    <hyperlink ref="D827" location="'C7'!AE14" display="SUM(AE14,AE26)"/>
    <hyperlink ref="G827" location="'C7'!AE38" display="AE38"/>
    <hyperlink ref="D828" location="'C7'!AE15" display="SUM(AE15,AE27)"/>
    <hyperlink ref="G828" location="'C7'!AE39" display="AE39"/>
    <hyperlink ref="D829" location="'C7'!AE16" display="SUM(AE16,AE28)"/>
    <hyperlink ref="G829" location="'C7'!AE40" display="AE40"/>
    <hyperlink ref="D830" location="'C7'!AE17" display="SUM(AE17,AE29)"/>
    <hyperlink ref="G830" location="'C7'!AE41" display="AE41"/>
    <hyperlink ref="D831" location="'C7'!AE18" display="SUM(AE18,AE30)"/>
    <hyperlink ref="G831" location="'C7'!AE42" display="AE42"/>
    <hyperlink ref="D832" location="'C7'!AE19" display="SUM(AE19,AE31)"/>
    <hyperlink ref="G832" location="'C7'!AE43" display="AE43"/>
    <hyperlink ref="D833" location="'C7'!AE20" display="SUM(AE20,AE32)"/>
    <hyperlink ref="G833" location="'C7'!AE44" display="AE44"/>
    <hyperlink ref="D834" location="'C7'!AE21" display="SUM(AE21,AE33)"/>
    <hyperlink ref="G834" location="'C7'!AE45" display="AE45"/>
    <hyperlink ref="D835" location="'C7'!AE22" display="SUM(AE22,AE34)"/>
    <hyperlink ref="G835" location="'C7'!AE46" display="AE46"/>
    <hyperlink ref="D836" location="'C7'!AE23" display="SUM(AE23,AE35)"/>
    <hyperlink ref="G836" location="'C7'!AE47" display="AE47"/>
    <hyperlink ref="D837" location="'C7'!AE24" display="SUM(AE24,AE36)"/>
    <hyperlink ref="G837" location="'C7'!AE48" display="AE48"/>
    <hyperlink ref="D838" location="'C7'!AE25" display="SUM(AE25,AE37)"/>
    <hyperlink ref="G838" location="'C7'!AE49" display="AE49"/>
    <hyperlink ref="D839" location="'C7'!AH14" display="SUM(AH14:AH24)"/>
    <hyperlink ref="G839" location="'C7'!AH25" display="AH25"/>
    <hyperlink ref="D840" location="'C7'!AH26" display="SUM(AH26:AH36)"/>
    <hyperlink ref="G840" location="'C7'!AH37" display="AH37"/>
    <hyperlink ref="D841" location="'C7'!AH14" display="SUM(AH14,AH26)"/>
    <hyperlink ref="G841" location="'C7'!AH38" display="AH38"/>
    <hyperlink ref="D842" location="'C7'!AH15" display="SUM(AH15,AH27)"/>
    <hyperlink ref="G842" location="'C7'!AH39" display="AH39"/>
    <hyperlink ref="D843" location="'C7'!AH16" display="SUM(AH16,AH28)"/>
    <hyperlink ref="G843" location="'C7'!AH40" display="AH40"/>
    <hyperlink ref="D844" location="'C7'!AH17" display="SUM(AH17,AH29)"/>
    <hyperlink ref="G844" location="'C7'!AH41" display="AH41"/>
    <hyperlink ref="D845" location="'C7'!AH18" display="SUM(AH18,AH30)"/>
    <hyperlink ref="G845" location="'C7'!AH42" display="AH42"/>
    <hyperlink ref="D846" location="'C7'!AH19" display="SUM(AH19,AH31)"/>
    <hyperlink ref="G846" location="'C7'!AH43" display="AH43"/>
    <hyperlink ref="D847" location="'C7'!AH20" display="SUM(AH20,AH32)"/>
    <hyperlink ref="G847" location="'C7'!AH44" display="AH44"/>
    <hyperlink ref="D848" location="'C7'!AH21" display="SUM(AH21,AH33)"/>
    <hyperlink ref="G848" location="'C7'!AH45" display="AH45"/>
    <hyperlink ref="D849" location="'C7'!AH22" display="SUM(AH22,AH34)"/>
    <hyperlink ref="G849" location="'C7'!AH46" display="AH46"/>
    <hyperlink ref="D850" location="'C7'!AH23" display="SUM(AH23,AH35)"/>
    <hyperlink ref="G850" location="'C7'!AH47" display="AH47"/>
    <hyperlink ref="D851" location="'C7'!AH24" display="SUM(AH24,AH36)"/>
    <hyperlink ref="G851" location="'C7'!AH48" display="AH48"/>
    <hyperlink ref="D852" location="'C7'!AH25" display="SUM(AH25,AH37)"/>
    <hyperlink ref="G852" location="'C7'!AH49" display="AH49"/>
    <hyperlink ref="D853" location="'C7'!AK14" display="SUM(AK14:AK24)"/>
    <hyperlink ref="G853" location="'C7'!AK25" display="AK25"/>
    <hyperlink ref="D854" location="'C7'!AK26" display="SUM(AK26:AK36)"/>
    <hyperlink ref="G854" location="'C7'!AK37" display="AK37"/>
    <hyperlink ref="D855" location="'C7'!AK14" display="SUM(AK14,AK26)"/>
    <hyperlink ref="G855" location="'C7'!AK38" display="AK38"/>
    <hyperlink ref="D856" location="'C7'!AK15" display="SUM(AK15,AK27)"/>
    <hyperlink ref="G856" location="'C7'!AK39" display="AK39"/>
    <hyperlink ref="D857" location="'C7'!AK16" display="SUM(AK16,AK28)"/>
    <hyperlink ref="G857" location="'C7'!AK40" display="AK40"/>
    <hyperlink ref="D858" location="'C7'!AK17" display="SUM(AK17,AK29)"/>
    <hyperlink ref="G858" location="'C7'!AK41" display="AK41"/>
    <hyperlink ref="D859" location="'C7'!AK18" display="SUM(AK18,AK30)"/>
    <hyperlink ref="G859" location="'C7'!AK42" display="AK42"/>
    <hyperlink ref="D860" location="'C7'!AK19" display="SUM(AK19,AK31)"/>
    <hyperlink ref="G860" location="'C7'!AK43" display="AK43"/>
    <hyperlink ref="D861" location="'C7'!AK20" display="SUM(AK20,AK32)"/>
    <hyperlink ref="G861" location="'C7'!AK44" display="AK44"/>
    <hyperlink ref="D862" location="'C7'!AK21" display="SUM(AK21,AK33)"/>
    <hyperlink ref="G862" location="'C7'!AK45" display="AK45"/>
    <hyperlink ref="D863" location="'C7'!AK22" display="SUM(AK22,AK34)"/>
    <hyperlink ref="G863" location="'C7'!AK46" display="AK46"/>
    <hyperlink ref="D864" location="'C7'!AK23" display="SUM(AK23,AK35)"/>
    <hyperlink ref="G864" location="'C7'!AK47" display="AK47"/>
    <hyperlink ref="D865" location="'C7'!AK24" display="SUM(AK24,AK36)"/>
    <hyperlink ref="G865" location="'C7'!AK48" display="AK48"/>
    <hyperlink ref="D866" location="'C7'!AK25" display="SUM(AK25,AK37)"/>
    <hyperlink ref="G866" location="'C7'!AK49" display="AK49"/>
    <hyperlink ref="D867" location="'C7'!V14" display="SUM(V14,Y14,AE14,AK14)"/>
    <hyperlink ref="G867" location="'C7'!AN14" display="AN14"/>
    <hyperlink ref="D868" location="'C7'!V15" display="SUM(V15,Y15,AE15,AK15)"/>
    <hyperlink ref="G868" location="'C7'!AN15" display="AN15"/>
    <hyperlink ref="D869" location="'C7'!V16" display="SUM(V16,Y16,AE16,AK16)"/>
    <hyperlink ref="G869" location="'C7'!AN16" display="AN16"/>
    <hyperlink ref="D870" location="'C7'!V17" display="SUM(V17,Y17,AE17,AK17)"/>
    <hyperlink ref="G870" location="'C7'!AN17" display="AN17"/>
    <hyperlink ref="D871" location="'C7'!V18" display="SUM(V18,Y18,AE18,AK18)"/>
    <hyperlink ref="G871" location="'C7'!AN18" display="AN18"/>
    <hyperlink ref="D872" location="'C7'!V19" display="SUM(V19,Y19,AE19,AK19)"/>
    <hyperlink ref="G872" location="'C7'!AN19" display="AN19"/>
    <hyperlink ref="D873" location="'C7'!V20" display="SUM(V20,Y20,AE20,AK20)"/>
    <hyperlink ref="G873" location="'C7'!AN20" display="AN20"/>
    <hyperlink ref="D874" location="'C7'!V21" display="SUM(V21,Y21,AE21,AK21)"/>
    <hyperlink ref="G874" location="'C7'!AN21" display="AN21"/>
    <hyperlink ref="D875" location="'C7'!V22" display="SUM(V22,Y22,AE22,AK22)"/>
    <hyperlink ref="G875" location="'C7'!AN22" display="AN22"/>
    <hyperlink ref="D876" location="'C7'!V23" display="SUM(V23,Y23,AE23,AK23)"/>
    <hyperlink ref="G876" location="'C7'!AN23" display="AN23"/>
    <hyperlink ref="D877" location="'C7'!V24" display="SUM(V24,Y24,AE24,AK24)"/>
    <hyperlink ref="G877" location="'C7'!AN24" display="AN24"/>
    <hyperlink ref="D878" location="'C7'!AN14" display="SUM(AN14:AN24)"/>
    <hyperlink ref="G878" location="'C7'!AN25" display="AN25"/>
    <hyperlink ref="D879" location="'C7'!V26" display="SUM(V26,Y26,AE26,AK26)"/>
    <hyperlink ref="G879" location="'C7'!AN26" display="AN26"/>
    <hyperlink ref="D880" location="'C7'!V27" display="SUM(V27,Y27,AE27,AK27)"/>
    <hyperlink ref="G880" location="'C7'!AN27" display="AN27"/>
    <hyperlink ref="D881" location="'C7'!V28" display="SUM(V28,Y28,AE28,AK28)"/>
    <hyperlink ref="G881" location="'C7'!AN28" display="AN28"/>
    <hyperlink ref="D882" location="'C7'!V29" display="SUM(V29,Y29,AE29,AK29)"/>
    <hyperlink ref="G882" location="'C7'!AN29" display="AN29"/>
    <hyperlink ref="D883" location="'C7'!V30" display="SUM(V30,Y30,AE30,AK30)"/>
    <hyperlink ref="G883" location="'C7'!AN30" display="AN30"/>
    <hyperlink ref="D884" location="'C7'!V31" display="SUM(V31,Y31,AE31,AK31)"/>
    <hyperlink ref="G884" location="'C7'!AN31" display="AN31"/>
    <hyperlink ref="D885" location="'C7'!V32" display="SUM(V32,Y32,AE32,AK32)"/>
    <hyperlink ref="G885" location="'C7'!AN32" display="AN32"/>
    <hyperlink ref="D886" location="'C7'!V33" display="SUM(V33,Y33,AE33,AK33)"/>
    <hyperlink ref="G886" location="'C7'!AN33" display="AN33"/>
    <hyperlink ref="D887" location="'C7'!V34" display="SUM(V34,Y34,AE34,AK34)"/>
    <hyperlink ref="G887" location="'C7'!AN34" display="AN34"/>
    <hyperlink ref="D888" location="'C7'!V35" display="SUM(V35,Y35,AE35,AK35)"/>
    <hyperlink ref="G888" location="'C7'!AN35" display="AN35"/>
    <hyperlink ref="D889" location="'C7'!V36" display="SUM(V36,Y36,AE36,AK36)"/>
    <hyperlink ref="G889" location="'C7'!AN36" display="AN36"/>
    <hyperlink ref="D890" location="'C7'!AN26" display="SUM(AN26:AN36)"/>
    <hyperlink ref="G890" location="'C7'!AN37" display="AN37"/>
    <hyperlink ref="D891" location="'C7'!AN14" display="SUM(AN14,AN26)"/>
    <hyperlink ref="G891" location="'C7'!AN38" display="AN38"/>
    <hyperlink ref="D892" location="'C7'!AN15" display="SUM(AN15,AN27)"/>
    <hyperlink ref="G892" location="'C7'!AN39" display="AN39"/>
    <hyperlink ref="D893" location="'C7'!AN16" display="SUM(AN16,AN28)"/>
    <hyperlink ref="G893" location="'C7'!AN40" display="AN40"/>
    <hyperlink ref="D894" location="'C7'!AN17" display="SUM(AN17,AN29)"/>
    <hyperlink ref="G894" location="'C7'!AN41" display="AN41"/>
    <hyperlink ref="D895" location="'C7'!AN18" display="SUM(AN18,AN30)"/>
    <hyperlink ref="G895" location="'C7'!AN42" display="AN42"/>
    <hyperlink ref="D896" location="'C7'!AN19" display="SUM(AN19,AN31)"/>
    <hyperlink ref="G896" location="'C7'!AN43" display="AN43"/>
    <hyperlink ref="D897" location="'C7'!AN20" display="SUM(AN20,AN32)"/>
    <hyperlink ref="G897" location="'C7'!AN44" display="AN44"/>
    <hyperlink ref="D898" location="'C7'!AN21" display="SUM(AN21,AN33)"/>
    <hyperlink ref="G898" location="'C7'!AN45" display="AN45"/>
    <hyperlink ref="D899" location="'C7'!AN22" display="SUM(AN22,AN34)"/>
    <hyperlink ref="G899" location="'C7'!AN46" display="AN46"/>
    <hyperlink ref="D900" location="'C7'!AN23" display="SUM(AN23,AN35)"/>
    <hyperlink ref="G900" location="'C7'!AN47" display="AN47"/>
    <hyperlink ref="D901" location="'C7'!AN24" display="SUM(AN24,AN36)"/>
    <hyperlink ref="G901" location="'C7'!AN48" display="AN48"/>
    <hyperlink ref="D902" location="'C7'!AN25" display="SUM(AN25,AN37)"/>
    <hyperlink ref="G902" location="'C7'!AN49" display="AN49"/>
    <hyperlink ref="D903" location="'C8'!V14" display="SUM(V14,V15)"/>
    <hyperlink ref="G903" location="'C8'!V16" display="V16"/>
    <hyperlink ref="D904" location="'C8'!V17" display="SUM(V17,V18)"/>
    <hyperlink ref="G904" location="'C8'!V19" display="V19"/>
    <hyperlink ref="D905" location="'C8'!V14" display="SUM(V14,V17)"/>
    <hyperlink ref="G905" location="'C8'!V20" display="V20"/>
    <hyperlink ref="D906" location="'C8'!V15" display="SUM(V15,V18)"/>
    <hyperlink ref="G906" location="'C8'!V21" display="V21"/>
    <hyperlink ref="D907" location="'C8'!V16" display="SUM(V16,V19)"/>
    <hyperlink ref="G907" location="'C8'!V22" display="V22"/>
    <hyperlink ref="D908" location="'C8'!Y14" display="SUM(Y14,Y15)"/>
    <hyperlink ref="G908" location="'C8'!Y16" display="Y16"/>
    <hyperlink ref="D909" location="'C8'!Y17" display="SUM(Y17,Y18)"/>
    <hyperlink ref="G909" location="'C8'!Y19" display="Y19"/>
    <hyperlink ref="D910" location="'C8'!Y14" display="SUM(Y14,Y17)"/>
    <hyperlink ref="G910" location="'C8'!Y20" display="Y20"/>
    <hyperlink ref="D911" location="'C8'!Y15" display="SUM(Y15,Y18)"/>
    <hyperlink ref="G911" location="'C8'!Y21" display="Y21"/>
    <hyperlink ref="D912" location="'C8'!Y16" display="SUM(Y16,Y19)"/>
    <hyperlink ref="G912" location="'C8'!Y22" display="Y22"/>
    <hyperlink ref="D17" location="'C2'!V22" display="V22"/>
    <hyperlink ref="G17" location="='C3'!V49" display="V49"/>
    <hyperlink ref="D18" location="'C2'!AQ22" display="AQ22"/>
    <hyperlink ref="G18" location="='C3'!AH49" display="AH49"/>
    <hyperlink ref="D19" location="'C2'!AQ22" display="AQ22"/>
    <hyperlink ref="G19" location="='C5'!V102" display="V102"/>
    <hyperlink ref="D21" location="'C2'!AB22" display="AB22"/>
    <hyperlink ref="G21" location="='C3'!Y49" display="Y49"/>
    <hyperlink ref="D22" location="'C2'!AH22" display="AH22"/>
    <hyperlink ref="G22" location="='C3'!AB49" display="AB49"/>
    <hyperlink ref="D23" location="'C2'!AN22" display="AN22"/>
    <hyperlink ref="G23" location="='C3'!AE49" display="AE49"/>
    <hyperlink ref="D24" location="'C2'!V21" display="V21"/>
    <hyperlink ref="G24" location="='C3'!V37" display="V37"/>
    <hyperlink ref="D25" location="'C2'!AQ21" display="AQ21"/>
    <hyperlink ref="G25" location="='C3'!AH37" display="AH37"/>
    <hyperlink ref="D26" location="'C2'!AQ21" display="AQ21"/>
    <hyperlink ref="G26" location="='C5'!V72" display="V72"/>
    <hyperlink ref="D27" location="'C2'!AB21" display="AB21"/>
    <hyperlink ref="G27" location="='C3'!Y37" display="Y37"/>
    <hyperlink ref="D28" location="'C2'!AH21" display="AH21"/>
    <hyperlink ref="G28" location="='C3'!AB37" display="AB37"/>
    <hyperlink ref="D29" location="'C2'!AN21" display="AN21"/>
    <hyperlink ref="G29" location="='C3'!AE37" display="AE37"/>
    <hyperlink ref="D30" location="'C2'!V20" display="V20"/>
    <hyperlink ref="G30" location="='C3'!V25" display="V25"/>
    <hyperlink ref="D31" location="'C2'!AQ20" display="AQ20"/>
    <hyperlink ref="G31" location="='C3'!AH25" display="AH25"/>
    <hyperlink ref="D32" location="'C2'!AQ20" display="AQ20"/>
    <hyperlink ref="G32" location="='C5'!V42" display="V42"/>
    <hyperlink ref="D33" location="'C2'!AB20" display="AB20"/>
    <hyperlink ref="G33" location="='C3'!Y25" display="Y25"/>
    <hyperlink ref="D34" location="'C2'!AH20" display="AH20"/>
    <hyperlink ref="G34" location="='C3'!AB25" display="AB25"/>
    <hyperlink ref="D35" location="'C2'!AN20" display="AN20"/>
    <hyperlink ref="G35" location="='C3'!AE25" display="AE25"/>
    <hyperlink ref="D40" location="'C2'!AE14" display="AE14"/>
    <hyperlink ref="G40" location="='C2'!AB14" display="AB14"/>
    <hyperlink ref="D41" location="'C2'!AE15" display="AE15"/>
    <hyperlink ref="G41" location="='C2'!AB15" display="AB15"/>
    <hyperlink ref="D42" location="'C2'!AE16" display="AE16"/>
    <hyperlink ref="G42" location="='C2'!AB16" display="AB16"/>
    <hyperlink ref="D43" location="'C2'!AE17" display="AE17"/>
    <hyperlink ref="G43" location="='C2'!AB17" display="AB17"/>
    <hyperlink ref="D44" location="'C2'!AE18" display="AE18"/>
    <hyperlink ref="G44" location="='C2'!AB18" display="AB18"/>
    <hyperlink ref="D45" location="'C2'!AE19" display="AE19"/>
    <hyperlink ref="G45" location="='C2'!AB19" display="AB19"/>
    <hyperlink ref="D46" location="'C2'!AE20" display="AE20"/>
    <hyperlink ref="G46" location="='C2'!AB20" display="AB20"/>
    <hyperlink ref="D47" location="'C2'!AE21" display="AE21"/>
    <hyperlink ref="G47" location="='C2'!AB21" display="AB21"/>
    <hyperlink ref="D48" location="'C2'!AE22" display="AE22"/>
    <hyperlink ref="G48" location="='C2'!AB22" display="AB22"/>
    <hyperlink ref="D49" location="'C2'!AE23" display="AE23"/>
    <hyperlink ref="G49" location="='C2'!AB23" display="AB23"/>
    <hyperlink ref="D50" location="'C2'!AK14" display="AK14"/>
    <hyperlink ref="G50" location="='C2'!AH14" display="AH14"/>
    <hyperlink ref="D51" location="'C2'!AK15" display="AK15"/>
    <hyperlink ref="G51" location="='C2'!AH15" display="AH15"/>
    <hyperlink ref="D52" location="'C2'!AK16" display="AK16"/>
    <hyperlink ref="G52" location="='C2'!AH16" display="AH16"/>
    <hyperlink ref="D53" location="'C2'!AK17" display="AK17"/>
    <hyperlink ref="G53" location="='C2'!AH17" display="AH17"/>
    <hyperlink ref="D54" location="'C2'!AK18" display="AK18"/>
    <hyperlink ref="G54" location="='C2'!AH18" display="AH18"/>
    <hyperlink ref="D55" location="'C2'!AK19" display="AK19"/>
    <hyperlink ref="G55" location="='C2'!AH19" display="AH19"/>
    <hyperlink ref="D56" location="'C2'!AK20" display="AK20"/>
    <hyperlink ref="G56" location="='C2'!AH20" display="AH20"/>
    <hyperlink ref="D57" location="'C2'!AK21" display="AK21"/>
    <hyperlink ref="G57" location="='C2'!AH21" display="AH21"/>
    <hyperlink ref="D58" location="'C2'!AK22" display="AK22"/>
    <hyperlink ref="G58" location="='C2'!AH22" display="AH22"/>
    <hyperlink ref="D59" location="'C2'!AK23" display="AK23"/>
    <hyperlink ref="G59" location="='C2'!AH23" display="AH23"/>
    <hyperlink ref="D60" location="'C2'!V23" display="V23"/>
    <hyperlink ref="G60" location="='C2'!V22" display="V22"/>
    <hyperlink ref="D61" location="'C2'!AB23" display="AB23"/>
    <hyperlink ref="G61" location="='C2'!AB22" display="AB22"/>
    <hyperlink ref="D62" location="'C2'!AE23" display="AE23"/>
    <hyperlink ref="G62" location="='C2'!AE22" display="AE22"/>
    <hyperlink ref="D63" location="'C2'!AH23" display="AH23"/>
    <hyperlink ref="G63" location="='C2'!AH22" display="AH22"/>
    <hyperlink ref="D64" location="'C2'!AK23" display="AK23"/>
    <hyperlink ref="G64" location="='C2'!AK22" display="AK22"/>
    <hyperlink ref="D65" location="'C2'!AN23" display="AN23"/>
    <hyperlink ref="G65" location="='C2'!AN22" display="AN22"/>
    <hyperlink ref="D66" location="'C2'!AQ23" display="AQ23"/>
    <hyperlink ref="G66" location="='C2'!AQ22" display="AQ22"/>
    <hyperlink ref="D67" location="'C4'!AH14" display="AH14"/>
    <hyperlink ref="G67" location="='C4'!V14" display="V14"/>
    <hyperlink ref="D68" location="'C4'!AH15" display="AH15"/>
    <hyperlink ref="G68" location="='C4'!V15" display="V15"/>
    <hyperlink ref="D69" location="'C4'!AH16" display="AH16"/>
    <hyperlink ref="G69" location="='C4'!V16" display="V16"/>
    <hyperlink ref="D70" location="'C4'!AK14" display="AK14"/>
    <hyperlink ref="G70" location="='C4'!Y14" display="Y14"/>
    <hyperlink ref="D71" location="'C4'!AK15" display="AK15"/>
    <hyperlink ref="G71" location="='C4'!Y15" display="Y15"/>
    <hyperlink ref="D72" location="'C4'!AK16" display="AK16"/>
    <hyperlink ref="G72" location="='C4'!Y16" display="Y16"/>
    <hyperlink ref="D73" location="'C4'!AN14" display="AN14"/>
    <hyperlink ref="G73" location="='C4'!AB14" display="AB14"/>
    <hyperlink ref="D74" location="'C4'!AN15" display="AN15"/>
    <hyperlink ref="G74" location="='C4'!AB15" display="AB15"/>
    <hyperlink ref="D75" location="'C4'!AN16" display="AN16"/>
    <hyperlink ref="G75" location="='C4'!AB16" display="AB16"/>
    <hyperlink ref="D76" location="'C4'!V16" display="V16"/>
    <hyperlink ref="G76" location="='C2'!V22" display="V22"/>
    <hyperlink ref="D77" location="'C4'!Y16" display="Y16"/>
    <hyperlink ref="G77" location="='C2'!AE22" display="AE22"/>
    <hyperlink ref="D78" location="'C4'!AB16" display="AB16"/>
    <hyperlink ref="G78" location="='C2'!AH22" display="AH22"/>
    <hyperlink ref="D79" location="'C4'!AE16" display="AE16"/>
    <hyperlink ref="G79" location="='C2'!AN22" display="AN22"/>
    <hyperlink ref="D83" location="'C5'!Y14" display="Y14"/>
    <hyperlink ref="G83" location="='C5'!V14" display="V14"/>
    <hyperlink ref="D84" location="'C5'!Y15" display="Y15"/>
    <hyperlink ref="G84" location="='C5'!V15" display="V15"/>
    <hyperlink ref="D85" location="'C5'!Y16" display="Y16"/>
    <hyperlink ref="G85" location="='C5'!V16" display="V16"/>
    <hyperlink ref="D86" location="'C5'!Y17" display="Y17"/>
    <hyperlink ref="G86" location="='C5'!V17" display="V17"/>
    <hyperlink ref="D87" location="'C5'!Y18" display="Y18"/>
    <hyperlink ref="G87" location="='C5'!V18" display="V18"/>
    <hyperlink ref="D88" location="'C5'!Y19" display="Y19"/>
    <hyperlink ref="G88" location="='C5'!V19" display="V19"/>
    <hyperlink ref="D89" location="'C5'!Y20" display="Y20"/>
    <hyperlink ref="G89" location="='C5'!V20" display="V20"/>
    <hyperlink ref="D90" location="'C5'!Y21" display="Y21"/>
    <hyperlink ref="G90" location="='C5'!V21" display="V21"/>
    <hyperlink ref="D91" location="'C5'!Y22" display="Y22"/>
    <hyperlink ref="G91" location="='C5'!V22" display="V22"/>
    <hyperlink ref="D92" location="'C5'!Y23" display="Y23"/>
    <hyperlink ref="G92" location="='C5'!V23" display="V23"/>
    <hyperlink ref="D93" location="'C5'!Y24" display="Y24"/>
    <hyperlink ref="G93" location="='C5'!V24" display="V24"/>
    <hyperlink ref="D94" location="'C5'!Y25" display="Y25"/>
    <hyperlink ref="G94" location="='C5'!V25" display="V25"/>
    <hyperlink ref="D95" location="'C5'!Y26" display="Y26"/>
    <hyperlink ref="G95" location="='C5'!V26" display="V26"/>
    <hyperlink ref="D96" location="'C5'!Y27" display="Y27"/>
    <hyperlink ref="G96" location="='C5'!V27" display="V27"/>
    <hyperlink ref="D97" location="'C5'!Y28" display="Y28"/>
    <hyperlink ref="G97" location="='C5'!V28" display="V28"/>
    <hyperlink ref="D98" location="'C5'!Y29" display="Y29"/>
    <hyperlink ref="G98" location="='C5'!V29" display="V29"/>
    <hyperlink ref="D99" location="'C5'!Y30" display="Y30"/>
    <hyperlink ref="G99" location="='C5'!V30" display="V30"/>
    <hyperlink ref="D100" location="'C5'!Y31" display="Y31"/>
    <hyperlink ref="G100" location="='C5'!V31" display="V31"/>
    <hyperlink ref="D101" location="'C5'!Y32" display="Y32"/>
    <hyperlink ref="G101" location="='C5'!V32" display="V32"/>
    <hyperlink ref="D102" location="'C5'!Y33" display="Y33"/>
    <hyperlink ref="G102" location="='C5'!V33" display="V33"/>
    <hyperlink ref="D103" location="'C5'!Y34" display="Y34"/>
    <hyperlink ref="G103" location="='C5'!V34" display="V34"/>
    <hyperlink ref="D104" location="'C5'!Y35" display="Y35"/>
    <hyperlink ref="G104" location="='C5'!V35" display="V35"/>
    <hyperlink ref="D105" location="'C5'!Y36" display="Y36"/>
    <hyperlink ref="G105" location="='C5'!V36" display="V36"/>
    <hyperlink ref="D106" location="'C5'!Y37" display="Y37"/>
    <hyperlink ref="G106" location="='C5'!V37" display="V37"/>
    <hyperlink ref="D107" location="'C5'!Y38" display="Y38"/>
    <hyperlink ref="G107" location="='C5'!V38" display="V38"/>
    <hyperlink ref="D108" location="'C5'!Y39" display="Y39"/>
    <hyperlink ref="G108" location="='C5'!V39" display="V39"/>
    <hyperlink ref="D109" location="'C5'!Y40" display="Y40"/>
    <hyperlink ref="G109" location="='C5'!V40" display="V40"/>
    <hyperlink ref="D110" location="'C5'!Y41" display="Y41"/>
    <hyperlink ref="G110" location="='C5'!V41" display="V41"/>
    <hyperlink ref="D111" location="'C5'!Y42" display="Y42"/>
    <hyperlink ref="G111" location="='C5'!V42" display="V42"/>
    <hyperlink ref="D112" location="'C5'!Y44" display="Y44"/>
    <hyperlink ref="G112" location="='C5'!V44" display="V44"/>
    <hyperlink ref="D113" location="'C5'!Y45" display="Y45"/>
    <hyperlink ref="G113" location="='C5'!V45" display="V45"/>
    <hyperlink ref="D114" location="'C5'!Y46" display="Y46"/>
    <hyperlink ref="G114" location="='C5'!V46" display="V46"/>
    <hyperlink ref="D115" location="'C5'!Y47" display="Y47"/>
    <hyperlink ref="G115" location="='C5'!V47" display="V47"/>
    <hyperlink ref="D116" location="'C5'!Y48" display="Y48"/>
    <hyperlink ref="G116" location="='C5'!V48" display="V48"/>
    <hyperlink ref="D117" location="'C5'!Y49" display="Y49"/>
    <hyperlink ref="G117" location="='C5'!V49" display="V49"/>
    <hyperlink ref="D118" location="'C5'!Y50" display="Y50"/>
    <hyperlink ref="G118" location="='C5'!V50" display="V50"/>
    <hyperlink ref="D119" location="'C5'!Y51" display="Y51"/>
    <hyperlink ref="G119" location="='C5'!V51" display="V51"/>
    <hyperlink ref="D120" location="'C5'!Y52" display="Y52"/>
    <hyperlink ref="G120" location="='C5'!V52" display="V52"/>
    <hyperlink ref="D121" location="'C5'!Y53" display="Y53"/>
    <hyperlink ref="G121" location="='C5'!V53" display="V53"/>
    <hyperlink ref="D122" location="'C5'!Y54" display="Y54"/>
    <hyperlink ref="G122" location="='C5'!V54" display="V54"/>
    <hyperlink ref="D123" location="'C5'!Y55" display="Y55"/>
    <hyperlink ref="G123" location="='C5'!V55" display="V55"/>
    <hyperlink ref="D124" location="'C5'!Y56" display="Y56"/>
    <hyperlink ref="G124" location="='C5'!V56" display="V56"/>
    <hyperlink ref="D125" location="'C5'!Y57" display="Y57"/>
    <hyperlink ref="G125" location="='C5'!V57" display="V57"/>
    <hyperlink ref="D126" location="'C5'!Y58" display="Y58"/>
    <hyperlink ref="G126" location="='C5'!V58" display="V58"/>
    <hyperlink ref="D127" location="'C5'!Y59" display="Y59"/>
    <hyperlink ref="G127" location="='C5'!V59" display="V59"/>
    <hyperlink ref="D128" location="'C5'!Y60" display="Y60"/>
    <hyperlink ref="G128" location="='C5'!V60" display="V60"/>
    <hyperlink ref="D129" location="'C5'!Y61" display="Y61"/>
    <hyperlink ref="G129" location="='C5'!V61" display="V61"/>
    <hyperlink ref="D130" location="'C5'!Y62" display="Y62"/>
    <hyperlink ref="G130" location="='C5'!V62" display="V62"/>
    <hyperlink ref="D131" location="'C5'!Y63" display="Y63"/>
    <hyperlink ref="G131" location="='C5'!V63" display="V63"/>
    <hyperlink ref="D132" location="'C5'!Y64" display="Y64"/>
    <hyperlink ref="G132" location="='C5'!V64" display="V64"/>
    <hyperlink ref="D133" location="'C5'!Y65" display="Y65"/>
    <hyperlink ref="G133" location="='C5'!V65" display="V65"/>
    <hyperlink ref="D134" location="'C5'!Y66" display="Y66"/>
    <hyperlink ref="G134" location="='C5'!V66" display="V66"/>
    <hyperlink ref="D135" location="'C5'!Y67" display="Y67"/>
    <hyperlink ref="G135" location="='C5'!V67" display="V67"/>
    <hyperlink ref="D136" location="'C5'!Y68" display="Y68"/>
    <hyperlink ref="G136" location="='C5'!V68" display="V68"/>
    <hyperlink ref="D137" location="'C5'!Y69" display="Y69"/>
    <hyperlink ref="G137" location="='C5'!V69" display="V69"/>
    <hyperlink ref="D138" location="'C5'!Y70" display="Y70"/>
    <hyperlink ref="G138" location="='C5'!V70" display="V70"/>
    <hyperlink ref="D139" location="'C5'!Y71" display="Y71"/>
    <hyperlink ref="G139" location="='C5'!V71" display="V71"/>
    <hyperlink ref="D140" location="'C5'!Y72" display="Y72"/>
    <hyperlink ref="G140" location="='C5'!V72" display="V72"/>
    <hyperlink ref="D141" location="'C5'!Y74" display="Y74"/>
    <hyperlink ref="G141" location="='C5'!V74" display="V74"/>
    <hyperlink ref="D142" location="'C5'!Y75" display="Y75"/>
    <hyperlink ref="G142" location="='C5'!V75" display="V75"/>
    <hyperlink ref="D143" location="'C5'!Y76" display="Y76"/>
    <hyperlink ref="G143" location="='C5'!V76" display="V76"/>
    <hyperlink ref="D144" location="'C5'!Y77" display="Y77"/>
    <hyperlink ref="G144" location="='C5'!V77" display="V77"/>
    <hyperlink ref="D145" location="'C5'!Y78" display="Y78"/>
    <hyperlink ref="G145" location="='C5'!V78" display="V78"/>
    <hyperlink ref="D146" location="'C5'!Y79" display="Y79"/>
    <hyperlink ref="G146" location="='C5'!V79" display="V79"/>
    <hyperlink ref="D147" location="'C5'!Y80" display="Y80"/>
    <hyperlink ref="G147" location="='C5'!V80" display="V80"/>
    <hyperlink ref="D148" location="'C5'!Y81" display="Y81"/>
    <hyperlink ref="G148" location="='C5'!V81" display="V81"/>
    <hyperlink ref="D149" location="'C5'!Y82" display="Y82"/>
    <hyperlink ref="G149" location="='C5'!V82" display="V82"/>
    <hyperlink ref="D150" location="'C5'!Y83" display="Y83"/>
    <hyperlink ref="G150" location="='C5'!V83" display="V83"/>
    <hyperlink ref="D151" location="'C5'!Y84" display="Y84"/>
    <hyperlink ref="G151" location="='C5'!V84" display="V84"/>
    <hyperlink ref="D152" location="'C5'!Y85" display="Y85"/>
    <hyperlink ref="G152" location="='C5'!V85" display="V85"/>
    <hyperlink ref="D153" location="'C5'!Y86" display="Y86"/>
    <hyperlink ref="G153" location="='C5'!V86" display="V86"/>
    <hyperlink ref="D154" location="'C5'!Y87" display="Y87"/>
    <hyperlink ref="G154" location="='C5'!V87" display="V87"/>
    <hyperlink ref="D155" location="'C5'!Y88" display="Y88"/>
    <hyperlink ref="G155" location="='C5'!V88" display="V88"/>
    <hyperlink ref="D156" location="'C5'!Y89" display="Y89"/>
    <hyperlink ref="G156" location="='C5'!V89" display="V89"/>
    <hyperlink ref="D157" location="'C5'!Y90" display="Y90"/>
    <hyperlink ref="G157" location="='C5'!V90" display="V90"/>
    <hyperlink ref="D158" location="'C5'!Y91" display="Y91"/>
    <hyperlink ref="G158" location="='C5'!V91" display="V91"/>
    <hyperlink ref="D159" location="'C5'!Y92" display="Y92"/>
    <hyperlink ref="G159" location="='C5'!V92" display="V92"/>
    <hyperlink ref="D160" location="'C5'!Y93" display="Y93"/>
    <hyperlink ref="G160" location="='C5'!V93" display="V93"/>
    <hyperlink ref="D161" location="'C5'!Y94" display="Y94"/>
    <hyperlink ref="G161" location="='C5'!V94" display="V94"/>
    <hyperlink ref="D162" location="'C5'!Y95" display="Y95"/>
    <hyperlink ref="G162" location="='C5'!V95" display="V95"/>
    <hyperlink ref="D163" location="'C5'!Y96" display="Y96"/>
    <hyperlink ref="G163" location="='C5'!V96" display="V96"/>
    <hyperlink ref="D164" location="'C5'!Y97" display="Y97"/>
    <hyperlink ref="G164" location="='C5'!V97" display="V97"/>
    <hyperlink ref="D165" location="'C5'!Y98" display="Y98"/>
    <hyperlink ref="G165" location="='C5'!V98" display="V98"/>
    <hyperlink ref="D166" location="'C5'!Y99" display="Y99"/>
    <hyperlink ref="G166" location="='C5'!V99" display="V99"/>
    <hyperlink ref="D167" location="'C5'!Y100" display="Y100"/>
    <hyperlink ref="G167" location="='C5'!V100" display="V100"/>
    <hyperlink ref="D168" location="'C5'!Y101" display="Y101"/>
    <hyperlink ref="G168" location="='C5'!V101" display="V101"/>
    <hyperlink ref="D169" location="'C5'!Y102" display="Y102"/>
    <hyperlink ref="G169" location="='C5'!V102" display="V102"/>
    <hyperlink ref="D170" location="'C6'!V238" display="V238"/>
    <hyperlink ref="G170" location="='C2'!AQ20" display="AQ20"/>
    <hyperlink ref="D171" location="'C6'!V464" display="V464"/>
    <hyperlink ref="G171" location="='C2'!AQ21" display="AQ21"/>
    <hyperlink ref="D172" location="'C6'!V690" display="V690"/>
    <hyperlink ref="G172" location="='C2'!AQ22" display="AQ22"/>
    <hyperlink ref="D173" location="'C7'!V14" display="V14"/>
    <hyperlink ref="G173" location="='C3'!V14" display="V14"/>
    <hyperlink ref="D174" location="'C7'!V15" display="V15"/>
    <hyperlink ref="G174" location="='C3'!V15" display="V15"/>
    <hyperlink ref="D175" location="'C7'!V16" display="V16"/>
    <hyperlink ref="G175" location="='C3'!V16" display="V16"/>
    <hyperlink ref="D176" location="'C7'!V17" display="V17"/>
    <hyperlink ref="G176" location="='C3'!V17" display="V17"/>
    <hyperlink ref="D177" location="'C7'!V18" display="V18"/>
    <hyperlink ref="G177" location="='C3'!V18" display="V18"/>
    <hyperlink ref="D178" location="'C7'!V19" display="V19"/>
    <hyperlink ref="G178" location="='C3'!V19" display="V19"/>
    <hyperlink ref="D179" location="'C7'!V20" display="V20"/>
    <hyperlink ref="G179" location="='C3'!V20" display="V20"/>
    <hyperlink ref="D180" location="'C7'!V21" display="V21"/>
    <hyperlink ref="G180" location="='C3'!V21" display="V21"/>
    <hyperlink ref="D181" location="'C7'!V22" display="V22"/>
    <hyperlink ref="G181" location="='C3'!V22" display="V22"/>
    <hyperlink ref="D182" location="'C7'!V23" display="V23"/>
    <hyperlink ref="G182" location="='C3'!V23" display="V23"/>
    <hyperlink ref="D183" location="'C7'!V24" display="V24"/>
    <hyperlink ref="G183" location="='C3'!V24" display="V24"/>
    <hyperlink ref="D184" location="'C7'!V25" display="V25"/>
    <hyperlink ref="G184" location="='C3'!V25" display="V25"/>
    <hyperlink ref="D185" location="'C7'!V26" display="V26"/>
    <hyperlink ref="G185" location="='C3'!V26" display="V26"/>
    <hyperlink ref="D186" location="'C7'!V27" display="V27"/>
    <hyperlink ref="G186" location="='C3'!V27" display="V27"/>
    <hyperlink ref="D187" location="'C7'!V28" display="V28"/>
    <hyperlink ref="G187" location="='C3'!V28" display="V28"/>
    <hyperlink ref="D188" location="'C7'!V29" display="V29"/>
    <hyperlink ref="G188" location="='C3'!V29" display="V29"/>
    <hyperlink ref="D189" location="'C7'!V30" display="V30"/>
    <hyperlink ref="G189" location="='C3'!V30" display="V30"/>
    <hyperlink ref="D190" location="'C7'!V31" display="V31"/>
    <hyperlink ref="G190" location="='C3'!V31" display="V31"/>
    <hyperlink ref="D191" location="'C7'!V32" display="V32"/>
    <hyperlink ref="G191" location="='C3'!V32" display="V32"/>
    <hyperlink ref="D192" location="'C7'!V33" display="V33"/>
    <hyperlink ref="G192" location="='C3'!V33" display="V33"/>
    <hyperlink ref="D193" location="'C7'!V34" display="V34"/>
    <hyperlink ref="G193" location="='C3'!V34" display="V34"/>
    <hyperlink ref="D194" location="'C7'!V35" display="V35"/>
    <hyperlink ref="G194" location="='C3'!V35" display="V35"/>
    <hyperlink ref="D195" location="'C7'!V36" display="V36"/>
    <hyperlink ref="G195" location="='C3'!V36" display="V36"/>
    <hyperlink ref="D196" location="'C7'!V37" display="V37"/>
    <hyperlink ref="G196" location="='C3'!V37" display="V37"/>
    <hyperlink ref="D197" location="'C7'!V38" display="V38"/>
    <hyperlink ref="G197" location="='C3'!V38" display="V38"/>
    <hyperlink ref="D198" location="'C7'!V39" display="V39"/>
    <hyperlink ref="G198" location="='C3'!V39" display="V39"/>
    <hyperlink ref="D199" location="'C7'!V40" display="V40"/>
    <hyperlink ref="G199" location="='C3'!V40" display="V40"/>
    <hyperlink ref="D200" location="'C7'!V41" display="V41"/>
    <hyperlink ref="G200" location="='C3'!V41" display="V41"/>
    <hyperlink ref="D201" location="'C7'!V42" display="V42"/>
    <hyperlink ref="G201" location="='C3'!V42" display="V42"/>
    <hyperlink ref="D202" location="'C7'!V43" display="V43"/>
    <hyperlink ref="G202" location="='C3'!V43" display="V43"/>
    <hyperlink ref="D203" location="'C7'!V44" display="V44"/>
    <hyperlink ref="G203" location="='C3'!V44" display="V44"/>
    <hyperlink ref="D204" location="'C7'!V45" display="V45"/>
    <hyperlink ref="G204" location="='C3'!V45" display="V45"/>
    <hyperlink ref="D205" location="'C7'!V46" display="V46"/>
    <hyperlink ref="G205" location="='C3'!V46" display="V46"/>
    <hyperlink ref="D206" location="'C7'!V47" display="V47"/>
    <hyperlink ref="G206" location="='C3'!V47" display="V47"/>
    <hyperlink ref="D207" location="'C7'!V48" display="V48"/>
    <hyperlink ref="G207" location="='C3'!V48" display="V48"/>
    <hyperlink ref="D208" location="'C7'!V49" display="V49"/>
    <hyperlink ref="G208" location="='C3'!V49" display="V49"/>
    <hyperlink ref="D209" location="'C7'!Y14" display="Y14"/>
    <hyperlink ref="G209" location="='C3'!Y14" display="Y14"/>
    <hyperlink ref="D210" location="'C7'!Y15" display="Y15"/>
    <hyperlink ref="G210" location="='C3'!Y15" display="Y15"/>
    <hyperlink ref="D211" location="'C7'!Y16" display="Y16"/>
    <hyperlink ref="G211" location="='C3'!Y16" display="Y16"/>
    <hyperlink ref="D212" location="'C7'!Y17" display="Y17"/>
    <hyperlink ref="G212" location="='C3'!Y17" display="Y17"/>
    <hyperlink ref="D213" location="'C7'!Y18" display="Y18"/>
    <hyperlink ref="G213" location="='C3'!Y18" display="Y18"/>
    <hyperlink ref="D214" location="'C7'!Y19" display="Y19"/>
    <hyperlink ref="G214" location="='C3'!Y19" display="Y19"/>
    <hyperlink ref="D215" location="'C7'!Y20" display="Y20"/>
    <hyperlink ref="G215" location="='C3'!Y20" display="Y20"/>
    <hyperlink ref="D216" location="'C7'!Y21" display="Y21"/>
    <hyperlink ref="G216" location="='C3'!Y21" display="Y21"/>
    <hyperlink ref="D217" location="'C7'!Y22" display="Y22"/>
    <hyperlink ref="G217" location="='C3'!Y22" display="Y22"/>
    <hyperlink ref="D218" location="'C7'!Y23" display="Y23"/>
    <hyperlink ref="G218" location="='C3'!Y23" display="Y23"/>
    <hyperlink ref="D219" location="'C7'!Y24" display="Y24"/>
    <hyperlink ref="G219" location="='C3'!Y24" display="Y24"/>
    <hyperlink ref="D220" location="'C7'!Y25" display="Y25"/>
    <hyperlink ref="G220" location="='C3'!Y25" display="Y25"/>
    <hyperlink ref="D221" location="'C7'!Y26" display="Y26"/>
    <hyperlink ref="G221" location="='C3'!Y26" display="Y26"/>
    <hyperlink ref="D222" location="'C7'!Y27" display="Y27"/>
    <hyperlink ref="G222" location="='C3'!Y27" display="Y27"/>
    <hyperlink ref="D223" location="'C7'!Y28" display="Y28"/>
    <hyperlink ref="G223" location="='C3'!Y28" display="Y28"/>
    <hyperlink ref="D224" location="'C7'!Y29" display="Y29"/>
    <hyperlink ref="G224" location="='C3'!Y29" display="Y29"/>
    <hyperlink ref="D225" location="'C7'!Y30" display="Y30"/>
    <hyperlink ref="G225" location="='C3'!Y30" display="Y30"/>
    <hyperlink ref="D226" location="'C7'!Y31" display="Y31"/>
    <hyperlink ref="G226" location="='C3'!Y31" display="Y31"/>
    <hyperlink ref="D227" location="'C7'!Y32" display="Y32"/>
    <hyperlink ref="G227" location="='C3'!Y32" display="Y32"/>
    <hyperlink ref="D228" location="'C7'!Y33" display="Y33"/>
    <hyperlink ref="G228" location="='C3'!Y33" display="Y33"/>
    <hyperlink ref="D229" location="'C7'!Y34" display="Y34"/>
    <hyperlink ref="G229" location="='C3'!Y34" display="Y34"/>
    <hyperlink ref="D230" location="'C7'!Y35" display="Y35"/>
    <hyperlink ref="G230" location="='C3'!Y35" display="Y35"/>
    <hyperlink ref="D231" location="'C7'!Y36" display="Y36"/>
    <hyperlink ref="G231" location="='C3'!Y36" display="Y36"/>
    <hyperlink ref="D232" location="'C7'!Y37" display="Y37"/>
    <hyperlink ref="G232" location="='C3'!Y37" display="Y37"/>
    <hyperlink ref="D233" location="'C7'!Y38" display="Y38"/>
    <hyperlink ref="G233" location="='C3'!Y38" display="Y38"/>
    <hyperlink ref="D234" location="'C7'!Y39" display="Y39"/>
    <hyperlink ref="G234" location="='C3'!Y39" display="Y39"/>
    <hyperlink ref="D235" location="'C7'!Y40" display="Y40"/>
    <hyperlink ref="G235" location="='C3'!Y40" display="Y40"/>
    <hyperlink ref="D236" location="'C7'!Y41" display="Y41"/>
    <hyperlink ref="G236" location="='C3'!Y41" display="Y41"/>
    <hyperlink ref="D237" location="'C7'!Y42" display="Y42"/>
    <hyperlink ref="G237" location="='C3'!Y42" display="Y42"/>
    <hyperlink ref="D238" location="'C7'!Y43" display="Y43"/>
    <hyperlink ref="G238" location="='C3'!Y43" display="Y43"/>
    <hyperlink ref="D239" location="'C7'!Y44" display="Y44"/>
    <hyperlink ref="G239" location="='C3'!Y44" display="Y44"/>
    <hyperlink ref="D240" location="'C7'!Y45" display="Y45"/>
    <hyperlink ref="G240" location="='C3'!Y45" display="Y45"/>
    <hyperlink ref="D241" location="'C7'!Y46" display="Y46"/>
    <hyperlink ref="G241" location="='C3'!Y46" display="Y46"/>
    <hyperlink ref="D242" location="'C7'!Y47" display="Y47"/>
    <hyperlink ref="G242" location="='C3'!Y47" display="Y47"/>
    <hyperlink ref="D243" location="'C7'!Y48" display="Y48"/>
    <hyperlink ref="G243" location="='C3'!Y48" display="Y48"/>
    <hyperlink ref="D244" location="'C7'!Y49" display="Y49"/>
    <hyperlink ref="G244" location="='C3'!Y49" display="Y49"/>
    <hyperlink ref="D245" location="'C7'!AE14" display="AE14"/>
    <hyperlink ref="G245" location="='C3'!AB14" display="AB14"/>
    <hyperlink ref="D246" location="'C7'!AE15" display="AE15"/>
    <hyperlink ref="G246" location="='C3'!AB15" display="AB15"/>
    <hyperlink ref="D247" location="'C7'!AE16" display="AE16"/>
    <hyperlink ref="G247" location="='C3'!AB16" display="AB16"/>
    <hyperlink ref="D248" location="'C7'!AE17" display="AE17"/>
    <hyperlink ref="G248" location="='C3'!AB17" display="AB17"/>
    <hyperlink ref="D249" location="'C7'!AE18" display="AE18"/>
    <hyperlink ref="G249" location="='C3'!AB18" display="AB18"/>
    <hyperlink ref="D250" location="'C7'!AE19" display="AE19"/>
    <hyperlink ref="G250" location="='C3'!AB19" display="AB19"/>
    <hyperlink ref="D251" location="'C7'!AE20" display="AE20"/>
    <hyperlink ref="G251" location="='C3'!AB20" display="AB20"/>
    <hyperlink ref="D252" location="'C7'!AE21" display="AE21"/>
    <hyperlink ref="G252" location="='C3'!AB21" display="AB21"/>
    <hyperlink ref="D253" location="'C7'!AE22" display="AE22"/>
    <hyperlink ref="G253" location="='C3'!AB22" display="AB22"/>
    <hyperlink ref="D254" location="'C7'!AE23" display="AE23"/>
    <hyperlink ref="G254" location="='C3'!AB23" display="AB23"/>
    <hyperlink ref="D255" location="'C7'!AE24" display="AE24"/>
    <hyperlink ref="G255" location="='C3'!AB24" display="AB24"/>
    <hyperlink ref="D256" location="'C7'!AE25" display="AE25"/>
    <hyperlink ref="G256" location="='C3'!AB25" display="AB25"/>
    <hyperlink ref="D257" location="'C7'!AE26" display="AE26"/>
    <hyperlink ref="G257" location="='C3'!AB26" display="AB26"/>
    <hyperlink ref="D258" location="'C7'!AE27" display="AE27"/>
    <hyperlink ref="G258" location="='C3'!AB27" display="AB27"/>
    <hyperlink ref="D259" location="'C7'!AE28" display="AE28"/>
    <hyperlink ref="G259" location="='C3'!AB28" display="AB28"/>
    <hyperlink ref="D260" location="'C7'!AE29" display="AE29"/>
    <hyperlink ref="G260" location="='C3'!AB29" display="AB29"/>
    <hyperlink ref="D261" location="'C7'!AE30" display="AE30"/>
    <hyperlink ref="G261" location="='C3'!AB30" display="AB30"/>
    <hyperlink ref="D262" location="'C7'!AE31" display="AE31"/>
    <hyperlink ref="G262" location="='C3'!AB31" display="AB31"/>
    <hyperlink ref="D263" location="'C7'!AE32" display="AE32"/>
    <hyperlink ref="G263" location="='C3'!AB32" display="AB32"/>
    <hyperlink ref="D264" location="'C7'!AE33" display="AE33"/>
    <hyperlink ref="G264" location="='C3'!AB33" display="AB33"/>
    <hyperlink ref="D265" location="'C7'!AE34" display="AE34"/>
    <hyperlink ref="G265" location="='C3'!AB34" display="AB34"/>
    <hyperlink ref="D266" location="'C7'!AE35" display="AE35"/>
    <hyperlink ref="G266" location="='C3'!AB35" display="AB35"/>
    <hyperlink ref="D267" location="'C7'!AE36" display="AE36"/>
    <hyperlink ref="G267" location="='C3'!AB36" display="AB36"/>
    <hyperlink ref="D268" location="'C7'!AE37" display="AE37"/>
    <hyperlink ref="G268" location="='C3'!AB37" display="AB37"/>
    <hyperlink ref="D269" location="'C7'!AE38" display="AE38"/>
    <hyperlink ref="G269" location="='C3'!AB38" display="AB38"/>
    <hyperlink ref="D270" location="'C7'!AE39" display="AE39"/>
    <hyperlink ref="G270" location="='C3'!AB39" display="AB39"/>
    <hyperlink ref="D271" location="'C7'!AE40" display="AE40"/>
    <hyperlink ref="G271" location="='C3'!AB40" display="AB40"/>
    <hyperlink ref="D272" location="'C7'!AE41" display="AE41"/>
    <hyperlink ref="G272" location="='C3'!AB41" display="AB41"/>
    <hyperlink ref="D273" location="'C7'!AE42" display="AE42"/>
    <hyperlink ref="G273" location="='C3'!AB42" display="AB42"/>
    <hyperlink ref="D274" location="'C7'!AE43" display="AE43"/>
    <hyperlink ref="G274" location="='C3'!AB43" display="AB43"/>
    <hyperlink ref="D275" location="'C7'!AE44" display="AE44"/>
    <hyperlink ref="G275" location="='C3'!AB44" display="AB44"/>
    <hyperlink ref="D276" location="'C7'!AE45" display="AE45"/>
    <hyperlink ref="G276" location="='C3'!AB45" display="AB45"/>
    <hyperlink ref="D277" location="'C7'!AE46" display="AE46"/>
    <hyperlink ref="G277" location="='C3'!AB46" display="AB46"/>
    <hyperlink ref="D278" location="'C7'!AE47" display="AE47"/>
    <hyperlink ref="G278" location="='C3'!AB47" display="AB47"/>
    <hyperlink ref="D279" location="'C7'!AE48" display="AE48"/>
    <hyperlink ref="G279" location="='C3'!AB48" display="AB48"/>
    <hyperlink ref="D280" location="'C7'!AE49" display="AE49"/>
    <hyperlink ref="G280" location="='C3'!AB49" display="AB49"/>
    <hyperlink ref="D281" location="'C7'!AK14" display="AK14"/>
    <hyperlink ref="G281" location="='C3'!AE14" display="AE14"/>
    <hyperlink ref="D282" location="'C7'!AK15" display="AK15"/>
    <hyperlink ref="G282" location="='C3'!AE15" display="AE15"/>
    <hyperlink ref="D283" location="'C7'!AK16" display="AK16"/>
    <hyperlink ref="G283" location="='C3'!AE16" display="AE16"/>
    <hyperlink ref="D284" location="'C7'!AK17" display="AK17"/>
    <hyperlink ref="G284" location="='C3'!AE17" display="AE17"/>
    <hyperlink ref="D285" location="'C7'!AK18" display="AK18"/>
    <hyperlink ref="G285" location="='C3'!AE18" display="AE18"/>
    <hyperlink ref="D286" location="'C7'!AK19" display="AK19"/>
    <hyperlink ref="G286" location="='C3'!AE19" display="AE19"/>
    <hyperlink ref="D287" location="'C7'!AK20" display="AK20"/>
    <hyperlink ref="G287" location="='C3'!AE20" display="AE20"/>
    <hyperlink ref="D288" location="'C7'!AK21" display="AK21"/>
    <hyperlink ref="G288" location="='C3'!AE21" display="AE21"/>
    <hyperlink ref="D289" location="'C7'!AK22" display="AK22"/>
    <hyperlink ref="G289" location="='C3'!AE22" display="AE22"/>
    <hyperlink ref="D290" location="'C7'!AK23" display="AK23"/>
    <hyperlink ref="G290" location="='C3'!AE23" display="AE23"/>
    <hyperlink ref="D291" location="'C7'!AK24" display="AK24"/>
    <hyperlink ref="G291" location="='C3'!AE24" display="AE24"/>
    <hyperlink ref="D292" location="'C7'!AK25" display="AK25"/>
    <hyperlink ref="G292" location="='C3'!AE25" display="AE25"/>
    <hyperlink ref="D293" location="'C7'!AK26" display="AK26"/>
    <hyperlink ref="G293" location="='C3'!AE26" display="AE26"/>
    <hyperlink ref="D294" location="'C7'!AK27" display="AK27"/>
    <hyperlink ref="G294" location="='C3'!AE27" display="AE27"/>
    <hyperlink ref="D295" location="'C7'!AK28" display="AK28"/>
    <hyperlink ref="G295" location="='C3'!AE28" display="AE28"/>
    <hyperlink ref="D296" location="'C7'!AK29" display="AK29"/>
    <hyperlink ref="G296" location="='C3'!AE29" display="AE29"/>
    <hyperlink ref="D297" location="'C7'!AK30" display="AK30"/>
    <hyperlink ref="G297" location="='C3'!AE30" display="AE30"/>
    <hyperlink ref="D298" location="'C7'!AK31" display="AK31"/>
    <hyperlink ref="G298" location="='C3'!AE31" display="AE31"/>
    <hyperlink ref="D299" location="'C7'!AK32" display="AK32"/>
    <hyperlink ref="G299" location="='C3'!AE32" display="AE32"/>
    <hyperlink ref="D300" location="'C7'!AK33" display="AK33"/>
    <hyperlink ref="G300" location="='C3'!AE33" display="AE33"/>
    <hyperlink ref="D301" location="'C7'!AK34" display="AK34"/>
    <hyperlink ref="G301" location="='C3'!AE34" display="AE34"/>
    <hyperlink ref="D302" location="'C7'!AK35" display="AK35"/>
    <hyperlink ref="G302" location="='C3'!AE35" display="AE35"/>
    <hyperlink ref="D303" location="'C7'!AK36" display="AK36"/>
    <hyperlink ref="G303" location="='C3'!AE36" display="AE36"/>
    <hyperlink ref="D304" location="'C7'!AK37" display="AK37"/>
    <hyperlink ref="G304" location="='C3'!AE37" display="AE37"/>
    <hyperlink ref="D305" location="'C7'!AK38" display="AK38"/>
    <hyperlink ref="G305" location="='C3'!AE38" display="AE38"/>
    <hyperlink ref="D306" location="'C7'!AK39" display="AK39"/>
    <hyperlink ref="G306" location="='C3'!AE39" display="AE39"/>
    <hyperlink ref="D307" location="'C7'!AK40" display="AK40"/>
    <hyperlink ref="G307" location="='C3'!AE40" display="AE40"/>
    <hyperlink ref="D308" location="'C7'!AK41" display="AK41"/>
    <hyperlink ref="G308" location="='C3'!AE41" display="AE41"/>
    <hyperlink ref="D309" location="'C7'!AK42" display="AK42"/>
    <hyperlink ref="G309" location="='C3'!AE42" display="AE42"/>
    <hyperlink ref="D310" location="'C7'!AK43" display="AK43"/>
    <hyperlink ref="G310" location="='C3'!AE43" display="AE43"/>
    <hyperlink ref="D311" location="'C7'!AK44" display="AK44"/>
    <hyperlink ref="G311" location="='C3'!AE44" display="AE44"/>
    <hyperlink ref="D312" location="'C7'!AK45" display="AK45"/>
    <hyperlink ref="G312" location="='C3'!AE45" display="AE45"/>
    <hyperlink ref="D313" location="'C7'!AK46" display="AK46"/>
    <hyperlink ref="G313" location="='C3'!AE46" display="AE46"/>
    <hyperlink ref="D314" location="'C7'!AK47" display="AK47"/>
    <hyperlink ref="G314" location="='C3'!AE47" display="AE47"/>
    <hyperlink ref="D315" location="'C7'!AK48" display="AK48"/>
    <hyperlink ref="G315" location="='C3'!AE48" display="AE48"/>
    <hyperlink ref="D316" location="'C7'!AK49" display="AK49"/>
    <hyperlink ref="G316" location="='C3'!AE49" display="AE49"/>
    <hyperlink ref="D317" location="'C8'!Y22" display="Y22"/>
    <hyperlink ref="G317" location="='C8'!V22" display="V22"/>
    <hyperlink ref="D318" location="'C8'!Y14" display="Y14"/>
    <hyperlink ref="G318" location="='C8'!V14" display="V14"/>
    <hyperlink ref="D319" location="'C8'!Y15" display="Y15"/>
    <hyperlink ref="G319" location="='C8'!V15" display="V15"/>
    <hyperlink ref="D320" location="'C8'!Y16" display="Y16"/>
    <hyperlink ref="G320" location="='C8'!V16" display="V16"/>
    <hyperlink ref="D321" location="'C8'!Y17" display="Y17"/>
    <hyperlink ref="G321" location="='C8'!V17" display="V17"/>
    <hyperlink ref="D322" location="'C8'!Y18" display="Y18"/>
    <hyperlink ref="G322" location="='C8'!V18" display="V18"/>
    <hyperlink ref="D323" location="'C8'!Y19" display="Y19"/>
    <hyperlink ref="G323" location="='C8'!V19" display="V19"/>
    <hyperlink ref="D324" location="'C8'!Y20" display="Y20"/>
    <hyperlink ref="G324" location="='C8'!V20" display="V20"/>
    <hyperlink ref="D325" location="'C8'!Y21" display="Y21"/>
    <hyperlink ref="G325" location="='C8'!V21" display="V21"/>
    <hyperlink ref="D326" location="'C8'!Y22" display="Y22"/>
    <hyperlink ref="G326" location="='C8'!V22" display="V22"/>
    <hyperlink ref="D327" location="'C8'!Y23" display="Y23"/>
    <hyperlink ref="G327" location="='C8'!V23" display="V23"/>
    <hyperlink ref="D36" location="'C2'!Y16" display="Y16"/>
    <hyperlink ref="G36" location="='C2'!V16" display="V16"/>
    <hyperlink ref="D37" location="'C2'!Y19" display="Y19"/>
    <hyperlink ref="G37" location="='C2'!V19" display="V19"/>
    <hyperlink ref="D38" location="'C2'!Y22" display="Y22"/>
    <hyperlink ref="G38" location="='C2'!V22" display="V22"/>
    <hyperlink ref="D39" location="'C2'!Y23" display="Y23"/>
    <hyperlink ref="G39" location="='C2'!V23" display="V23"/>
    <hyperlink ref="D80" location="'C5'!AB42" display="AB42"/>
    <hyperlink ref="G80" location="='C5'!V42" display="V42"/>
    <hyperlink ref="D81" location="'C5'!AB72" display="AB72"/>
    <hyperlink ref="G81" location="='C5'!V72" display="V72"/>
    <hyperlink ref="D82" location="'C5'!AB102" display="AB102"/>
    <hyperlink ref="G82" location="='C5'!V102" display="V102"/>
    <hyperlink ref="D20" location="'C2'!Y22" display="Y22"/>
    <hyperlink ref="G20" location="='C5'!AB102" display="AB102"/>
    <hyperlink ref="D328" location="'C2'!V14" display="SUM(V14,V15)"/>
    <hyperlink ref="G328" location="'C2'!V16" display="V16"/>
    <hyperlink ref="D329" location="'C2'!V17" display="SUM(V17,V18)"/>
    <hyperlink ref="G329" location="'C2'!V19" display="V19"/>
    <hyperlink ref="D330" location="'C2'!V14" display="SUM(V14,V17)"/>
    <hyperlink ref="G330" location="'C2'!V20" display="V20"/>
    <hyperlink ref="D331" location="'C2'!V15" display="SUM(V15,V18)"/>
    <hyperlink ref="G331" location="'C2'!V21" display="V21"/>
    <hyperlink ref="D332" location="'C2'!V16" display="SUM(V16,V19)"/>
    <hyperlink ref="G332" location="'C2'!V22" display="V22"/>
    <hyperlink ref="D333" location="'C2'!Y14" display="SUM(Y14,Y15)"/>
    <hyperlink ref="G333" location="'C2'!Y16" display="Y16"/>
    <hyperlink ref="D334" location="'C2'!Y17" display="SUM(Y17,Y18)"/>
    <hyperlink ref="G334" location="'C2'!Y19" display="Y19"/>
    <hyperlink ref="D335" location="'C2'!Y14" display="SUM(Y14,Y17)"/>
    <hyperlink ref="G335" location="'C2'!Y20" display="Y20"/>
    <hyperlink ref="D336" location="'C2'!Y15" display="SUM(Y15,Y18)"/>
    <hyperlink ref="G336" location="'C2'!Y21" display="Y21"/>
    <hyperlink ref="D337" location="'C2'!Y16" display="SUM(Y16,Y19)"/>
    <hyperlink ref="G337" location="'C2'!Y22" display="Y22"/>
    <hyperlink ref="D338" location="'C2'!AB14" display="SUM(AB14,AB15)"/>
    <hyperlink ref="G338" location="'C2'!AB16" display="AB16"/>
    <hyperlink ref="D339" location="'C2'!AB17" display="SUM(AB17,AB18)"/>
    <hyperlink ref="G339" location="'C2'!AB19" display="AB19"/>
    <hyperlink ref="D340" location="'C2'!AB14" display="SUM(AB14,AB17)"/>
    <hyperlink ref="G340" location="'C2'!AB20" display="AB20"/>
    <hyperlink ref="D341" location="'C2'!AB15" display="SUM(AB15,AB18)"/>
    <hyperlink ref="G341" location="'C2'!AB21" display="AB21"/>
    <hyperlink ref="D342" location="'C2'!AB16" display="SUM(AB16,AB19)"/>
    <hyperlink ref="G342" location="'C2'!AB22" display="AB22"/>
    <hyperlink ref="D343" location="'C2'!AE14" display="SUM(AE14,AE15)"/>
    <hyperlink ref="G343" location="'C2'!AE16" display="AE16"/>
    <hyperlink ref="D344" location="'C2'!AE17" display="SUM(AE17,AE18)"/>
    <hyperlink ref="G344" location="'C2'!AE19" display="AE19"/>
    <hyperlink ref="D345" location="'C2'!AE14" display="SUM(AE14,AE17)"/>
    <hyperlink ref="G345" location="'C2'!AE20" display="AE20"/>
    <hyperlink ref="D346" location="'C2'!AE15" display="SUM(AE15,AE18)"/>
    <hyperlink ref="G346" location="'C2'!AE21" display="AE21"/>
    <hyperlink ref="D347" location="'C2'!AE16" display="SUM(AE16,AE19)"/>
    <hyperlink ref="G347" location="'C2'!AE22" display="AE22"/>
    <hyperlink ref="D348" location="'C2'!AH14" display="SUM(AH14,AH15)"/>
    <hyperlink ref="G348" location="'C2'!AH16" display="AH16"/>
    <hyperlink ref="D349" location="'C2'!AH17" display="SUM(AH17,AH18)"/>
    <hyperlink ref="G349" location="'C2'!AH19" display="AH19"/>
    <hyperlink ref="D350" location="'C2'!AH14" display="SUM(AH14,AH17)"/>
    <hyperlink ref="G350" location="'C2'!AH20" display="AH20"/>
    <hyperlink ref="D351" location="'C2'!AH15" display="SUM(AH15,AH18)"/>
    <hyperlink ref="G351" location="'C2'!AH21" display="AH21"/>
    <hyperlink ref="D352" location="'C2'!AH16" display="SUM(AH16,AH19)"/>
    <hyperlink ref="G352" location="'C2'!AH22" display="AH22"/>
    <hyperlink ref="D353" location="'C2'!AK14" display="SUM(AK14,AK15)"/>
    <hyperlink ref="G353" location="'C2'!AK16" display="AK16"/>
    <hyperlink ref="D354" location="'C2'!AK17" display="SUM(AK17,AK18)"/>
    <hyperlink ref="G354" location="'C2'!AK19" display="AK19"/>
    <hyperlink ref="D355" location="'C2'!AK14" display="SUM(AK14,AK17)"/>
    <hyperlink ref="G355" location="'C2'!AK20" display="AK20"/>
    <hyperlink ref="D356" location="'C2'!AK15" display="SUM(AK15,AK18)"/>
    <hyperlink ref="G356" location="'C2'!AK21" display="AK21"/>
    <hyperlink ref="D357" location="'C2'!AK16" display="SUM(AK16,AK19)"/>
    <hyperlink ref="G357" location="'C2'!AK22" display="AK22"/>
    <hyperlink ref="D358" location="'C2'!AN14" display="SUM(AN14,AN15)"/>
    <hyperlink ref="G358" location="'C2'!AN16" display="AN16"/>
    <hyperlink ref="D359" location="'C2'!AN17" display="SUM(AN17,AN18)"/>
    <hyperlink ref="G359" location="'C2'!AN19" display="AN19"/>
    <hyperlink ref="D360" location="'C2'!AN14" display="SUM(AN14,AN17)"/>
    <hyperlink ref="G360" location="'C2'!AN20" display="AN20"/>
    <hyperlink ref="D361" location="'C2'!AN15" display="SUM(AN15,AN18)"/>
    <hyperlink ref="G361" location="'C2'!AN21" display="AN21"/>
    <hyperlink ref="D362" location="'C2'!AN16" display="SUM(AN16,AN19)"/>
    <hyperlink ref="G362" location="'C2'!AN22" display="AN22"/>
    <hyperlink ref="D363" location="'C2'!V14" display="SUM(V14,AB14,AH14,AN14)"/>
    <hyperlink ref="G363" location="'C2'!AQ14" display="AQ14"/>
    <hyperlink ref="D364" location="'C2'!V15" display="SUM(V15,AB15,AH15,AN15)"/>
    <hyperlink ref="G364" location="'C2'!AQ15" display="AQ15"/>
    <hyperlink ref="D365" location="'C2'!AQ14" display="SUM(AQ14,AQ15)"/>
    <hyperlink ref="G365" location="'C2'!AQ16" display="AQ16"/>
    <hyperlink ref="D366" location="'C2'!V17" display="SUM(V17,AB17,AH17,AN17)"/>
    <hyperlink ref="G366" location="'C2'!AQ17" display="AQ17"/>
    <hyperlink ref="D367" location="'C2'!V18" display="SUM(V18,AB18,AH18,AN18)"/>
    <hyperlink ref="G367" location="'C2'!AQ18" display="AQ18"/>
    <hyperlink ref="D368" location="'C2'!AQ17" display="SUM(AQ17,AQ18)"/>
    <hyperlink ref="G368" location="'C2'!AQ19" display="AQ19"/>
    <hyperlink ref="D369" location="'C2'!AQ14" display="SUM(AQ14,AQ17)"/>
    <hyperlink ref="G369" location="'C2'!AQ20" display="AQ20"/>
    <hyperlink ref="D370" location="'C2'!AQ15" display="SUM(AQ15,AQ18)"/>
    <hyperlink ref="G370" location="'C2'!AQ21" display="AQ21"/>
    <hyperlink ref="D371" location="'C2'!AQ16" display="SUM(AQ16,AQ19)"/>
    <hyperlink ref="G371" location="'C2'!AQ22" display="AQ22"/>
    <hyperlink ref="D372" location="'C2'!V23" display="SUM(V23,AB23,AH23,AN23)"/>
    <hyperlink ref="G372" location="'C2'!AQ23" display="AQ23"/>
    <hyperlink ref="D451" location="'C5'!V14" display="SUM(V14:V41)"/>
    <hyperlink ref="G451" location="'C5'!V42" display="V42"/>
    <hyperlink ref="D452" location="'C5'!V44" display="SUM(V44:V71)"/>
    <hyperlink ref="G452" location="'C5'!V72" display="V72"/>
    <hyperlink ref="D453" location="'C5'!V14" display="SUM(V14,V44)"/>
    <hyperlink ref="G453" location="'C5'!V74" display="V74"/>
    <hyperlink ref="D454" location="'C5'!V15" display="SUM(V15,V45)"/>
    <hyperlink ref="G454" location="'C5'!V75" display="V75"/>
    <hyperlink ref="D455" location="'C5'!V16" display="SUM(V16,V46)"/>
    <hyperlink ref="G455" location="'C5'!V76" display="V76"/>
    <hyperlink ref="D456" location="'C5'!V17" display="SUM(V17,V47)"/>
    <hyperlink ref="G456" location="'C5'!V77" display="V77"/>
    <hyperlink ref="D457" location="'C5'!V18" display="SUM(V18,V48)"/>
    <hyperlink ref="G457" location="'C5'!V78" display="V78"/>
    <hyperlink ref="D458" location="'C5'!V19" display="SUM(V19,V49)"/>
    <hyperlink ref="G458" location="'C5'!V79" display="V79"/>
    <hyperlink ref="D459" location="'C5'!V20" display="SUM(V20,V50)"/>
    <hyperlink ref="G459" location="'C5'!V80" display="V80"/>
    <hyperlink ref="D460" location="'C5'!V21" display="SUM(V21,V51)"/>
    <hyperlink ref="G460" location="'C5'!V81" display="V81"/>
    <hyperlink ref="D461" location="'C5'!V22" display="SUM(V22,V52)"/>
    <hyperlink ref="G461" location="'C5'!V82" display="V82"/>
    <hyperlink ref="D462" location="'C5'!V23" display="SUM(V23,V53)"/>
    <hyperlink ref="G462" location="'C5'!V83" display="V83"/>
    <hyperlink ref="D463" location="'C5'!V24" display="SUM(V24,V54)"/>
    <hyperlink ref="G463" location="'C5'!V84" display="V84"/>
    <hyperlink ref="D464" location="'C5'!V25" display="SUM(V25,V55)"/>
    <hyperlink ref="G464" location="'C5'!V85" display="V85"/>
    <hyperlink ref="D465" location="'C5'!V26" display="SUM(V26,V56)"/>
    <hyperlink ref="G465" location="'C5'!V86" display="V86"/>
    <hyperlink ref="D466" location="'C5'!V27" display="SUM(V27,V57)"/>
    <hyperlink ref="G466" location="'C5'!V87" display="V87"/>
    <hyperlink ref="D467" location="'C5'!V28" display="SUM(V28,V58)"/>
    <hyperlink ref="G467" location="'C5'!V88" display="V88"/>
    <hyperlink ref="D468" location="'C5'!V29" display="SUM(V29,V59)"/>
    <hyperlink ref="G468" location="'C5'!V89" display="V89"/>
    <hyperlink ref="D469" location="'C5'!V30" display="SUM(V30,V60)"/>
    <hyperlink ref="G469" location="'C5'!V90" display="V90"/>
    <hyperlink ref="D470" location="'C5'!V31" display="SUM(V31,V61)"/>
    <hyperlink ref="G470" location="'C5'!V91" display="V91"/>
    <hyperlink ref="D471" location="'C5'!V32" display="SUM(V32,V62)"/>
    <hyperlink ref="G471" location="'C5'!V92" display="V92"/>
    <hyperlink ref="D472" location="'C5'!V33" display="SUM(V33,V63)"/>
    <hyperlink ref="G472" location="'C5'!V93" display="V93"/>
    <hyperlink ref="D473" location="'C5'!V34" display="SUM(V34,V64)"/>
    <hyperlink ref="G473" location="'C5'!V94" display="V94"/>
    <hyperlink ref="D474" location="'C5'!V35" display="SUM(V35,V65)"/>
    <hyperlink ref="G474" location="'C5'!V95" display="V95"/>
    <hyperlink ref="D475" location="'C5'!V36" display="SUM(V36,V66)"/>
    <hyperlink ref="G475" location="'C5'!V96" display="V96"/>
    <hyperlink ref="D476" location="'C5'!V37" display="SUM(V37,V67)"/>
    <hyperlink ref="G476" location="'C5'!V97" display="V97"/>
    <hyperlink ref="D477" location="'C5'!V38" display="SUM(V38,V68)"/>
    <hyperlink ref="G477" location="'C5'!V98" display="V98"/>
    <hyperlink ref="D478" location="'C5'!V39" display="SUM(V39,V69)"/>
    <hyperlink ref="G478" location="'C5'!V99" display="V99"/>
    <hyperlink ref="D479" location="'C5'!V40" display="SUM(V40,V70)"/>
    <hyperlink ref="G479" location="'C5'!V100" display="V100"/>
    <hyperlink ref="D480" location="'C5'!V41" display="SUM(V41,V71)"/>
    <hyperlink ref="G480" location="'C5'!V101" display="V101"/>
    <hyperlink ref="D481" location="'C5'!V42" display="SUM(V42,V72)"/>
    <hyperlink ref="G481" location="'C5'!V102" display="V102"/>
    <hyperlink ref="D482" location="'C5'!Y14" display="SUM(Y14:Y41)"/>
    <hyperlink ref="G482" location="'C5'!Y42" display="Y42"/>
    <hyperlink ref="D483" location="'C5'!Y44" display="SUM(Y44:Y71)"/>
    <hyperlink ref="G483" location="'C5'!Y72" display="Y72"/>
    <hyperlink ref="D484" location="'C5'!Y14" display="SUM(Y14,Y44)"/>
    <hyperlink ref="G484" location="'C5'!Y74" display="Y74"/>
    <hyperlink ref="D485" location="'C5'!Y15" display="SUM(Y15,Y45)"/>
    <hyperlink ref="G485" location="'C5'!Y75" display="Y75"/>
    <hyperlink ref="D486" location="'C5'!Y16" display="SUM(Y16,Y46)"/>
    <hyperlink ref="G486" location="'C5'!Y76" display="Y76"/>
    <hyperlink ref="D487" location="'C5'!Y17" display="SUM(Y17,Y47)"/>
    <hyperlink ref="G487" location="'C5'!Y77" display="Y77"/>
    <hyperlink ref="D488" location="'C5'!Y18" display="SUM(Y18,Y48)"/>
    <hyperlink ref="G488" location="'C5'!Y78" display="Y78"/>
    <hyperlink ref="D489" location="'C5'!Y19" display="SUM(Y19,Y49)"/>
    <hyperlink ref="G489" location="'C5'!Y79" display="Y79"/>
    <hyperlink ref="D490" location="'C5'!Y20" display="SUM(Y20,Y50)"/>
    <hyperlink ref="G490" location="'C5'!Y80" display="Y80"/>
    <hyperlink ref="D491" location="'C5'!Y21" display="SUM(Y21,Y51)"/>
    <hyperlink ref="G491" location="'C5'!Y81" display="Y81"/>
    <hyperlink ref="D492" location="'C5'!Y22" display="SUM(Y22,Y52)"/>
    <hyperlink ref="G492" location="'C5'!Y82" display="Y82"/>
    <hyperlink ref="D493" location="'C5'!Y23" display="SUM(Y23,Y53)"/>
    <hyperlink ref="G493" location="'C5'!Y83" display="Y83"/>
    <hyperlink ref="D494" location="'C5'!Y24" display="SUM(Y24,Y54)"/>
    <hyperlink ref="G494" location="'C5'!Y84" display="Y84"/>
    <hyperlink ref="D495" location="'C5'!Y25" display="SUM(Y25,Y55)"/>
    <hyperlink ref="G495" location="'C5'!Y85" display="Y85"/>
    <hyperlink ref="D496" location="'C5'!Y26" display="SUM(Y26,Y56)"/>
    <hyperlink ref="G496" location="'C5'!Y86" display="Y86"/>
    <hyperlink ref="D497" location="'C5'!Y27" display="SUM(Y27,Y57)"/>
    <hyperlink ref="G497" location="'C5'!Y87" display="Y87"/>
    <hyperlink ref="D498" location="'C5'!Y28" display="SUM(Y28,Y58)"/>
    <hyperlink ref="G498" location="'C5'!Y88" display="Y88"/>
    <hyperlink ref="D499" location="'C5'!Y29" display="SUM(Y29,Y59)"/>
    <hyperlink ref="G499" location="'C5'!Y89" display="Y89"/>
    <hyperlink ref="D500" location="'C5'!Y30" display="SUM(Y30,Y60)"/>
    <hyperlink ref="G500" location="'C5'!Y90" display="Y90"/>
    <hyperlink ref="D501" location="'C5'!Y31" display="SUM(Y31,Y61)"/>
    <hyperlink ref="G501" location="'C5'!Y91" display="Y91"/>
    <hyperlink ref="D502" location="'C5'!Y32" display="SUM(Y32,Y62)"/>
    <hyperlink ref="G502" location="'C5'!Y92" display="Y92"/>
    <hyperlink ref="D503" location="'C5'!Y33" display="SUM(Y33,Y63)"/>
    <hyperlink ref="G503" location="'C5'!Y93" display="Y93"/>
    <hyperlink ref="D504" location="'C5'!Y34" display="SUM(Y34,Y64)"/>
    <hyperlink ref="G504" location="'C5'!Y94" display="Y94"/>
    <hyperlink ref="D505" location="'C5'!Y35" display="SUM(Y35,Y65)"/>
    <hyperlink ref="G505" location="'C5'!Y95" display="Y95"/>
    <hyperlink ref="D506" location="'C5'!Y36" display="SUM(Y36,Y66)"/>
    <hyperlink ref="G506" location="'C5'!Y96" display="Y96"/>
    <hyperlink ref="D507" location="'C5'!Y37" display="SUM(Y37,Y67)"/>
    <hyperlink ref="G507" location="'C5'!Y97" display="Y97"/>
    <hyperlink ref="D508" location="'C5'!Y38" display="SUM(Y38,Y68)"/>
    <hyperlink ref="G508" location="'C5'!Y98" display="Y98"/>
    <hyperlink ref="D509" location="'C5'!Y39" display="SUM(Y39,Y69)"/>
    <hyperlink ref="G509" location="'C5'!Y99" display="Y99"/>
    <hyperlink ref="D510" location="'C5'!Y40" display="SUM(Y40,Y70)"/>
    <hyperlink ref="G510" location="'C5'!Y100" display="Y100"/>
    <hyperlink ref="D511" location="'C5'!Y41" display="SUM(Y41,Y71)"/>
    <hyperlink ref="G511" location="'C5'!Y101" display="Y101"/>
    <hyperlink ref="D512" location="'C5'!Y42" display="SUM(Y42,Y72)"/>
    <hyperlink ref="G512" location="'C5'!Y102" display="Y102"/>
    <hyperlink ref="D513" location="'C5'!AB14" display="SUM(AB14:AB41)"/>
    <hyperlink ref="G513" location="'C5'!AB42" display="AB42"/>
    <hyperlink ref="D514" location="'C5'!AB44" display="SUM(AB44:AB71)"/>
    <hyperlink ref="G514" location="'C5'!AB72" display="AB72"/>
    <hyperlink ref="D515" location="'C5'!AB14" display="SUM(AB14,AB44)"/>
    <hyperlink ref="G515" location="'C5'!AB74" display="AB74"/>
    <hyperlink ref="D516" location="'C5'!AB15" display="SUM(AB15,AB45)"/>
    <hyperlink ref="G516" location="'C5'!AB75" display="AB75"/>
    <hyperlink ref="D517" location="'C5'!AB16" display="SUM(AB16,AB46)"/>
    <hyperlink ref="G517" location="'C5'!AB76" display="AB76"/>
    <hyperlink ref="D518" location="'C5'!AB17" display="SUM(AB17,AB47)"/>
    <hyperlink ref="G518" location="'C5'!AB77" display="AB77"/>
    <hyperlink ref="D519" location="'C5'!AB18" display="SUM(AB18,AB48)"/>
    <hyperlink ref="G519" location="'C5'!AB78" display="AB78"/>
    <hyperlink ref="D520" location="'C5'!AB19" display="SUM(AB19,AB49)"/>
    <hyperlink ref="G520" location="'C5'!AB79" display="AB79"/>
    <hyperlink ref="D521" location="'C5'!AB20" display="SUM(AB20,AB50)"/>
    <hyperlink ref="G521" location="'C5'!AB80" display="AB80"/>
    <hyperlink ref="D522" location="'C5'!AB21" display="SUM(AB21,AB51)"/>
    <hyperlink ref="G522" location="'C5'!AB81" display="AB81"/>
    <hyperlink ref="D523" location="'C5'!AB22" display="SUM(AB22,AB52)"/>
    <hyperlink ref="G523" location="'C5'!AB82" display="AB82"/>
    <hyperlink ref="D524" location="'C5'!AB23" display="SUM(AB23,AB53)"/>
    <hyperlink ref="G524" location="'C5'!AB83" display="AB83"/>
    <hyperlink ref="D525" location="'C5'!AB24" display="SUM(AB24,AB54)"/>
    <hyperlink ref="G525" location="'C5'!AB84" display="AB84"/>
    <hyperlink ref="D526" location="'C5'!AB25" display="SUM(AB25,AB55)"/>
    <hyperlink ref="G526" location="'C5'!AB85" display="AB85"/>
    <hyperlink ref="D527" location="'C5'!AB26" display="SUM(AB26,AB56)"/>
    <hyperlink ref="G527" location="'C5'!AB86" display="AB86"/>
    <hyperlink ref="D528" location="'C5'!AB27" display="SUM(AB27,AB57)"/>
    <hyperlink ref="G528" location="'C5'!AB87" display="AB87"/>
    <hyperlink ref="D529" location="'C5'!AB28" display="SUM(AB28,AB58)"/>
    <hyperlink ref="G529" location="'C5'!AB88" display="AB88"/>
    <hyperlink ref="D530" location="'C5'!AB29" display="SUM(AB29,AB59)"/>
    <hyperlink ref="G530" location="'C5'!AB89" display="AB89"/>
    <hyperlink ref="D531" location="'C5'!AB30" display="SUM(AB30,AB60)"/>
    <hyperlink ref="G531" location="'C5'!AB90" display="AB90"/>
    <hyperlink ref="D532" location="'C5'!AB31" display="SUM(AB31,AB61)"/>
    <hyperlink ref="G532" location="'C5'!AB91" display="AB91"/>
    <hyperlink ref="D533" location="'C5'!AB32" display="SUM(AB32,AB62)"/>
    <hyperlink ref="G533" location="'C5'!AB92" display="AB92"/>
    <hyperlink ref="D534" location="'C5'!AB33" display="SUM(AB33,AB63)"/>
    <hyperlink ref="G534" location="'C5'!AB93" display="AB93"/>
    <hyperlink ref="D535" location="'C5'!AB34" display="SUM(AB34,AB64)"/>
    <hyperlink ref="G535" location="'C5'!AB94" display="AB94"/>
    <hyperlink ref="D536" location="'C5'!AB35" display="SUM(AB35,AB65)"/>
    <hyperlink ref="G536" location="'C5'!AB95" display="AB95"/>
    <hyperlink ref="D537" location="'C5'!AB36" display="SUM(AB36,AB66)"/>
    <hyperlink ref="G537" location="'C5'!AB96" display="AB96"/>
    <hyperlink ref="D538" location="'C5'!AB37" display="SUM(AB37,AB67)"/>
    <hyperlink ref="G538" location="'C5'!AB97" display="AB97"/>
    <hyperlink ref="D539" location="'C5'!AB38" display="SUM(AB38,AB68)"/>
    <hyperlink ref="G539" location="'C5'!AB98" display="AB98"/>
    <hyperlink ref="D540" location="'C5'!AB39" display="SUM(AB39,AB69)"/>
    <hyperlink ref="G540" location="'C5'!AB99" display="AB99"/>
    <hyperlink ref="D541" location="'C5'!AB40" display="SUM(AB40,AB70)"/>
    <hyperlink ref="G541" location="'C5'!AB100" display="AB100"/>
    <hyperlink ref="D542" location="'C5'!AB41" display="SUM(AB41,AB71)"/>
    <hyperlink ref="G542" location="'C5'!AB101" display="AB101"/>
    <hyperlink ref="D543" location="'C5'!AB42" display="SUM(AB42,AB72)"/>
    <hyperlink ref="G543" location="'C5'!AB102" display="AB102"/>
    <hyperlink ref="D544" location="'C6'!V14" display="SUM(V14:V68)"/>
    <hyperlink ref="G544" location="'C6'!V69" display="V69"/>
    <hyperlink ref="D545" location="'C6'!V70" display="SUM(V70:V73)"/>
    <hyperlink ref="G545" location="'C6'!V74" display="V74"/>
    <hyperlink ref="D546" location="'C6'!V75" display="SUM(V75:V117)"/>
    <hyperlink ref="G546" location="'C6'!V118" display="V118"/>
    <hyperlink ref="D547" location="'C6'!V119" display="SUM(V119:V169)"/>
    <hyperlink ref="G547" location="'C6'!V170" display="V170"/>
    <hyperlink ref="D548" location="'C6'!V171" display="SUM(V171:V216)"/>
    <hyperlink ref="G548" location="'C6'!V217" display="V217"/>
    <hyperlink ref="D549" location="'C6'!V218" display="SUM(V218:V235)"/>
    <hyperlink ref="G549" location="'C6'!V236" display="V236"/>
    <hyperlink ref="D550" location="'C6'!V69" display="SUM(V69,V74,V118,V170,V217,V236,V237)"/>
    <hyperlink ref="G550" location="'C6'!V238" display="V238"/>
    <hyperlink ref="D551" location="'C6'!V240" display="SUM(V240:V294)"/>
    <hyperlink ref="G551" location="'C6'!V295" display="V295"/>
    <hyperlink ref="D552" location="'C6'!V296" display="SUM(V296:V299)"/>
    <hyperlink ref="G552" location="'C6'!V300" display="V300"/>
    <hyperlink ref="D553" location="'C6'!V301" display="SUM(V301:V343)"/>
    <hyperlink ref="G553" location="'C6'!V344" display="V344"/>
    <hyperlink ref="D554" location="'C6'!V345" display="SUM(V345:V395)"/>
    <hyperlink ref="G554" location="'C6'!V396" display="V396"/>
    <hyperlink ref="D555" location="'C6'!V397" display="SUM(V397:V442)"/>
    <hyperlink ref="G555" location="'C6'!V443" display="V443"/>
    <hyperlink ref="D556" location="'C6'!V444" display="SUM(V444:V461)"/>
    <hyperlink ref="G556" location="'C6'!V462" display="V462"/>
    <hyperlink ref="D557" location="'C6'!V295" display="SUM(V295,V300,V344,V396,V443,V462,V463)"/>
    <hyperlink ref="G557" location="'C6'!V464" display="V464"/>
    <hyperlink ref="D558" location="'C6'!V14" display="SUM(V14,V240)"/>
    <hyperlink ref="G558" location="'C6'!V466" display="V466"/>
    <hyperlink ref="D559" location="'C6'!V15" display="SUM(V15,V241)"/>
    <hyperlink ref="G559" location="'C6'!V467" display="V467"/>
    <hyperlink ref="D560" location="'C6'!V16" display="SUM(V16,V242)"/>
    <hyperlink ref="G560" location="'C6'!V468" display="V468"/>
    <hyperlink ref="D561" location="'C6'!V17" display="SUM(V17,V243)"/>
    <hyperlink ref="G561" location="'C6'!V469" display="V469"/>
    <hyperlink ref="D562" location="'C6'!V18" display="SUM(V18,V244)"/>
    <hyperlink ref="G562" location="'C6'!V470" display="V470"/>
    <hyperlink ref="D563" location="'C6'!V19" display="SUM(V19,V245)"/>
    <hyperlink ref="G563" location="'C6'!V471" display="V471"/>
    <hyperlink ref="D564" location="'C6'!V20" display="SUM(V20,V246)"/>
    <hyperlink ref="G564" location="'C6'!V472" display="V472"/>
    <hyperlink ref="D565" location="'C6'!V21" display="SUM(V21,V247)"/>
    <hyperlink ref="G565" location="'C6'!V473" display="V473"/>
    <hyperlink ref="D566" location="'C6'!V22" display="SUM(V22,V248)"/>
    <hyperlink ref="G566" location="'C6'!V474" display="V474"/>
    <hyperlink ref="D567" location="'C6'!V23" display="SUM(V23,V249)"/>
    <hyperlink ref="G567" location="'C6'!V475" display="V475"/>
    <hyperlink ref="D568" location="'C6'!V24" display="SUM(V24,V250)"/>
    <hyperlink ref="G568" location="'C6'!V476" display="V476"/>
    <hyperlink ref="D569" location="'C6'!V25" display="SUM(V25,V251)"/>
    <hyperlink ref="G569" location="'C6'!V477" display="V477"/>
    <hyperlink ref="D570" location="'C6'!V26" display="SUM(V26,V252)"/>
    <hyperlink ref="G570" location="'C6'!V478" display="V478"/>
    <hyperlink ref="D571" location="'C6'!V27" display="SUM(V27,V253)"/>
    <hyperlink ref="G571" location="'C6'!V479" display="V479"/>
    <hyperlink ref="D572" location="'C6'!V28" display="SUM(V28,V254)"/>
    <hyperlink ref="G572" location="'C6'!V480" display="V480"/>
    <hyperlink ref="D573" location="'C6'!V29" display="SUM(V29,V255)"/>
    <hyperlink ref="G573" location="'C6'!V481" display="V481"/>
    <hyperlink ref="D574" location="'C6'!V30" display="SUM(V30,V256)"/>
    <hyperlink ref="G574" location="'C6'!V482" display="V482"/>
    <hyperlink ref="D575" location="'C6'!V31" display="SUM(V31,V257)"/>
    <hyperlink ref="G575" location="'C6'!V483" display="V483"/>
    <hyperlink ref="D576" location="'C6'!V32" display="SUM(V32,V258)"/>
    <hyperlink ref="G576" location="'C6'!V484" display="V484"/>
    <hyperlink ref="D577" location="'C6'!V33" display="SUM(V33,V259)"/>
    <hyperlink ref="G577" location="'C6'!V485" display="V485"/>
    <hyperlink ref="D578" location="'C6'!V34" display="SUM(V34,V260)"/>
    <hyperlink ref="G578" location="'C6'!V486" display="V486"/>
    <hyperlink ref="D579" location="'C6'!V35" display="SUM(V35,V261)"/>
    <hyperlink ref="G579" location="'C6'!V487" display="V487"/>
    <hyperlink ref="D580" location="'C6'!V36" display="SUM(V36,V262)"/>
    <hyperlink ref="G580" location="'C6'!V488" display="V488"/>
    <hyperlink ref="D581" location="'C6'!V37" display="SUM(V37,V263)"/>
    <hyperlink ref="G581" location="'C6'!V489" display="V489"/>
    <hyperlink ref="D582" location="'C6'!V38" display="SUM(V38,V264)"/>
    <hyperlink ref="G582" location="'C6'!V490" display="V490"/>
    <hyperlink ref="D583" location="'C6'!V39" display="SUM(V39,V265)"/>
    <hyperlink ref="G583" location="'C6'!V491" display="V491"/>
    <hyperlink ref="D584" location="'C6'!V40" display="SUM(V40,V266)"/>
    <hyperlink ref="G584" location="'C6'!V492" display="V492"/>
    <hyperlink ref="D585" location="'C6'!V41" display="SUM(V41,V267)"/>
    <hyperlink ref="G585" location="'C6'!V493" display="V493"/>
    <hyperlink ref="D586" location="'C6'!V42" display="SUM(V42,V268)"/>
    <hyperlink ref="G586" location="'C6'!V494" display="V494"/>
    <hyperlink ref="D587" location="'C6'!V43" display="SUM(V43,V269)"/>
    <hyperlink ref="G587" location="'C6'!V495" display="V495"/>
    <hyperlink ref="D588" location="'C6'!V44" display="SUM(V44,V270)"/>
    <hyperlink ref="G588" location="'C6'!V496" display="V496"/>
    <hyperlink ref="D589" location="'C6'!V45" display="SUM(V45,V271)"/>
    <hyperlink ref="G589" location="'C6'!V497" display="V497"/>
    <hyperlink ref="D590" location="'C6'!V46" display="SUM(V46,V272)"/>
    <hyperlink ref="G590" location="'C6'!V498" display="V498"/>
    <hyperlink ref="D591" location="'C6'!V47" display="SUM(V47,V273)"/>
    <hyperlink ref="G591" location="'C6'!V499" display="V499"/>
    <hyperlink ref="D592" location="'C6'!V48" display="SUM(V48,V274)"/>
    <hyperlink ref="G592" location="'C6'!V500" display="V500"/>
    <hyperlink ref="D593" location="'C6'!V49" display="SUM(V49,V275)"/>
    <hyperlink ref="G593" location="'C6'!V501" display="V501"/>
    <hyperlink ref="D594" location="'C6'!V50" display="SUM(V50,V276)"/>
    <hyperlink ref="G594" location="'C6'!V502" display="V502"/>
    <hyperlink ref="D595" location="'C6'!V51" display="SUM(V51,V277)"/>
    <hyperlink ref="G595" location="'C6'!V503" display="V503"/>
    <hyperlink ref="D596" location="'C6'!V52" display="SUM(V52,V278)"/>
    <hyperlink ref="G596" location="'C6'!V504" display="V504"/>
    <hyperlink ref="D597" location="'C6'!V53" display="SUM(V53,V279)"/>
    <hyperlink ref="G597" location="'C6'!V505" display="V505"/>
    <hyperlink ref="D598" location="'C6'!V54" display="SUM(V54,V280)"/>
    <hyperlink ref="G598" location="'C6'!V506" display="V506"/>
    <hyperlink ref="D599" location="'C6'!V55" display="SUM(V55,V281)"/>
    <hyperlink ref="G599" location="'C6'!V507" display="V507"/>
    <hyperlink ref="D600" location="'C6'!V56" display="SUM(V56,V282)"/>
    <hyperlink ref="G600" location="'C6'!V508" display="V508"/>
    <hyperlink ref="D601" location="'C6'!V57" display="SUM(V57,V283)"/>
    <hyperlink ref="G601" location="'C6'!V509" display="V509"/>
    <hyperlink ref="D602" location="'C6'!V58" display="SUM(V58,V284)"/>
    <hyperlink ref="G602" location="'C6'!V510" display="V510"/>
    <hyperlink ref="D603" location="'C6'!V59" display="SUM(V59,V285)"/>
    <hyperlink ref="G603" location="'C6'!V511" display="V511"/>
    <hyperlink ref="D604" location="'C6'!V60" display="SUM(V60,V286)"/>
    <hyperlink ref="G604" location="'C6'!V512" display="V512"/>
    <hyperlink ref="D605" location="'C6'!V61" display="SUM(V61,V287)"/>
    <hyperlink ref="G605" location="'C6'!V513" display="V513"/>
    <hyperlink ref="D606" location="'C6'!V62" display="SUM(V62,V288)"/>
    <hyperlink ref="G606" location="'C6'!V514" display="V514"/>
    <hyperlink ref="D607" location="'C6'!V63" display="SUM(V63,V289)"/>
    <hyperlink ref="G607" location="'C6'!V515" display="V515"/>
    <hyperlink ref="D608" location="'C6'!V64" display="SUM(V64,V290)"/>
    <hyperlink ref="G608" location="'C6'!V516" display="V516"/>
    <hyperlink ref="D609" location="'C6'!V65" display="SUM(V65,V291)"/>
    <hyperlink ref="G609" location="'C6'!V517" display="V517"/>
    <hyperlink ref="D610" location="'C6'!V66" display="SUM(V66,V292)"/>
    <hyperlink ref="G610" location="'C6'!V518" display="V518"/>
    <hyperlink ref="D611" location="'C6'!V67" display="SUM(V67,V293)"/>
    <hyperlink ref="G611" location="'C6'!V519" display="V519"/>
    <hyperlink ref="D612" location="'C6'!V68" display="SUM(V68,V294)"/>
    <hyperlink ref="G612" location="'C6'!V520" display="V520"/>
    <hyperlink ref="D613" location="'C6'!V69" display="SUM(V69,V295)"/>
    <hyperlink ref="G613" location="'C6'!V521" display="V521"/>
    <hyperlink ref="D614" location="'C6'!V70" display="SUM(V70,V296)"/>
    <hyperlink ref="G614" location="'C6'!V522" display="V522"/>
    <hyperlink ref="D615" location="'C6'!V71" display="SUM(V71,V297)"/>
    <hyperlink ref="G615" location="'C6'!V523" display="V523"/>
    <hyperlink ref="D616" location="'C6'!V72" display="SUM(V72,V298)"/>
    <hyperlink ref="G616" location="'C6'!V524" display="V524"/>
    <hyperlink ref="D617" location="'C6'!V73" display="SUM(V73,V299)"/>
    <hyperlink ref="G617" location="'C6'!V525" display="V525"/>
    <hyperlink ref="D618" location="'C6'!V74" display="SUM(V74,V300)"/>
    <hyperlink ref="G618" location="'C6'!V526" display="V526"/>
    <hyperlink ref="D619" location="'C6'!V75" display="SUM(V75,V301)"/>
    <hyperlink ref="G619" location="'C6'!V527" display="V527"/>
    <hyperlink ref="D620" location="'C6'!V76" display="SUM(V76,V302)"/>
    <hyperlink ref="G620" location="'C6'!V528" display="V528"/>
    <hyperlink ref="D621" location="'C6'!V77" display="SUM(V77,V303)"/>
    <hyperlink ref="G621" location="'C6'!V529" display="V529"/>
    <hyperlink ref="D622" location="'C6'!V78" display="SUM(V78,V304)"/>
    <hyperlink ref="G622" location="'C6'!V530" display="V530"/>
    <hyperlink ref="D623" location="'C6'!V79" display="SUM(V79,V305)"/>
    <hyperlink ref="G623" location="'C6'!V531" display="V531"/>
    <hyperlink ref="D624" location="'C6'!V80" display="SUM(V80,V306)"/>
    <hyperlink ref="G624" location="'C6'!V532" display="V532"/>
    <hyperlink ref="D625" location="'C6'!V81" display="SUM(V81,V307)"/>
    <hyperlink ref="G625" location="'C6'!V533" display="V533"/>
    <hyperlink ref="D626" location="'C6'!V82" display="SUM(V82,V308)"/>
    <hyperlink ref="G626" location="'C6'!V534" display="V534"/>
    <hyperlink ref="D627" location="'C6'!V83" display="SUM(V83,V309)"/>
    <hyperlink ref="G627" location="'C6'!V535" display="V535"/>
    <hyperlink ref="D628" location="'C6'!V84" display="SUM(V84,V310)"/>
    <hyperlink ref="G628" location="'C6'!V536" display="V536"/>
    <hyperlink ref="D629" location="'C6'!V85" display="SUM(V85,V311)"/>
    <hyperlink ref="G629" location="'C6'!V537" display="V537"/>
    <hyperlink ref="D630" location="'C6'!V86" display="SUM(V86,V312)"/>
    <hyperlink ref="G630" location="'C6'!V538" display="V538"/>
    <hyperlink ref="D631" location="'C6'!V87" display="SUM(V87,V313)"/>
    <hyperlink ref="G631" location="'C6'!V539" display="V539"/>
    <hyperlink ref="D632" location="'C6'!V88" display="SUM(V88,V314)"/>
    <hyperlink ref="G632" location="'C6'!V540" display="V540"/>
    <hyperlink ref="D633" location="'C6'!V89" display="SUM(V89,V315)"/>
    <hyperlink ref="G633" location="'C6'!V541" display="V541"/>
    <hyperlink ref="D634" location="'C6'!V90" display="SUM(V90,V316)"/>
    <hyperlink ref="G634" location="'C6'!V542" display="V542"/>
    <hyperlink ref="D635" location="'C6'!V91" display="SUM(V91,V317)"/>
    <hyperlink ref="G635" location="'C6'!V543" display="V543"/>
    <hyperlink ref="D636" location="'C6'!V92" display="SUM(V92,V318)"/>
    <hyperlink ref="G636" location="'C6'!V544" display="V544"/>
    <hyperlink ref="D637" location="'C6'!V93" display="SUM(V93,V319)"/>
    <hyperlink ref="G637" location="'C6'!V545" display="V545"/>
    <hyperlink ref="D638" location="'C6'!V94" display="SUM(V94,V320)"/>
    <hyperlink ref="G638" location="'C6'!V546" display="V546"/>
    <hyperlink ref="D639" location="'C6'!V95" display="SUM(V95,V321)"/>
    <hyperlink ref="G639" location="'C6'!V547" display="V547"/>
    <hyperlink ref="D640" location="'C6'!V96" display="SUM(V96,V322)"/>
    <hyperlink ref="G640" location="'C6'!V548" display="V548"/>
    <hyperlink ref="D641" location="'C6'!V97" display="SUM(V97,V323)"/>
    <hyperlink ref="G641" location="'C6'!V549" display="V549"/>
    <hyperlink ref="D642" location="'C6'!V98" display="SUM(V98,V324)"/>
    <hyperlink ref="G642" location="'C6'!V550" display="V550"/>
    <hyperlink ref="D643" location="'C6'!V99" display="SUM(V99,V325)"/>
    <hyperlink ref="G643" location="'C6'!V551" display="V551"/>
    <hyperlink ref="D644" location="'C6'!V100" display="SUM(V100,V326)"/>
    <hyperlink ref="G644" location="'C6'!V552" display="V552"/>
    <hyperlink ref="D645" location="'C6'!V101" display="SUM(V101,V327)"/>
    <hyperlink ref="G645" location="'C6'!V553" display="V553"/>
    <hyperlink ref="D646" location="'C6'!V102" display="SUM(V102,V328)"/>
    <hyperlink ref="G646" location="'C6'!V554" display="V554"/>
    <hyperlink ref="D647" location="'C6'!V103" display="SUM(V103,V329)"/>
    <hyperlink ref="G647" location="'C6'!V555" display="V555"/>
    <hyperlink ref="D648" location="'C6'!V104" display="SUM(V104,V330)"/>
    <hyperlink ref="G648" location="'C6'!V556" display="V556"/>
    <hyperlink ref="D649" location="'C6'!V105" display="SUM(V105,V331)"/>
    <hyperlink ref="G649" location="'C6'!V557" display="V557"/>
    <hyperlink ref="D650" location="'C6'!V106" display="SUM(V106,V332)"/>
    <hyperlink ref="G650" location="'C6'!V558" display="V558"/>
    <hyperlink ref="D651" location="'C6'!V107" display="SUM(V107,V333)"/>
    <hyperlink ref="G651" location="'C6'!V559" display="V559"/>
    <hyperlink ref="D652" location="'C6'!V108" display="SUM(V108,V334)"/>
    <hyperlink ref="G652" location="'C6'!V560" display="V560"/>
    <hyperlink ref="D653" location="'C6'!V109" display="SUM(V109,V335)"/>
    <hyperlink ref="G653" location="'C6'!V561" display="V561"/>
    <hyperlink ref="D654" location="'C6'!V110" display="SUM(V110,V336)"/>
    <hyperlink ref="G654" location="'C6'!V562" display="V562"/>
    <hyperlink ref="D655" location="'C6'!V111" display="SUM(V111,V337)"/>
    <hyperlink ref="G655" location="'C6'!V563" display="V563"/>
    <hyperlink ref="D656" location="'C6'!V112" display="SUM(V112,V338)"/>
    <hyperlink ref="G656" location="'C6'!V564" display="V564"/>
    <hyperlink ref="D657" location="'C6'!V113" display="SUM(V113,V339)"/>
    <hyperlink ref="G657" location="'C6'!V565" display="V565"/>
    <hyperlink ref="D658" location="'C6'!V114" display="SUM(V114,V340)"/>
    <hyperlink ref="G658" location="'C6'!V566" display="V566"/>
    <hyperlink ref="D659" location="'C6'!V115" display="SUM(V115,V341)"/>
    <hyperlink ref="G659" location="'C6'!V567" display="V567"/>
    <hyperlink ref="D660" location="'C6'!V116" display="SUM(V116,V342)"/>
    <hyperlink ref="G660" location="'C6'!V568" display="V568"/>
    <hyperlink ref="D661" location="'C6'!V117" display="SUM(V117,V343)"/>
    <hyperlink ref="G661" location="'C6'!V569" display="V569"/>
    <hyperlink ref="D662" location="'C6'!V118" display="SUM(V118,V344)"/>
    <hyperlink ref="G662" location="'C6'!V570" display="V570"/>
    <hyperlink ref="D663" location="'C6'!V119" display="SUM(V119,V345)"/>
    <hyperlink ref="G663" location="'C6'!V571" display="V571"/>
    <hyperlink ref="D664" location="'C6'!V120" display="SUM(V120,V346)"/>
    <hyperlink ref="G664" location="'C6'!V572" display="V572"/>
    <hyperlink ref="D665" location="'C6'!V121" display="SUM(V121,V347)"/>
    <hyperlink ref="G665" location="'C6'!V573" display="V573"/>
    <hyperlink ref="D666" location="'C6'!V122" display="SUM(V122,V348)"/>
    <hyperlink ref="G666" location="'C6'!V574" display="V574"/>
    <hyperlink ref="D667" location="'C6'!V123" display="SUM(V123,V349)"/>
    <hyperlink ref="G667" location="'C6'!V575" display="V575"/>
    <hyperlink ref="D668" location="'C6'!V124" display="SUM(V124,V350)"/>
    <hyperlink ref="G668" location="'C6'!V576" display="V576"/>
    <hyperlink ref="D669" location="'C6'!V125" display="SUM(V125,V351)"/>
    <hyperlink ref="G669" location="'C6'!V577" display="V577"/>
    <hyperlink ref="D670" location="'C6'!V126" display="SUM(V126,V352)"/>
    <hyperlink ref="G670" location="'C6'!V578" display="V578"/>
    <hyperlink ref="D671" location="'C6'!V127" display="SUM(V127,V353)"/>
    <hyperlink ref="G671" location="'C6'!V579" display="V579"/>
    <hyperlink ref="D672" location="'C6'!V128" display="SUM(V128,V354)"/>
    <hyperlink ref="G672" location="'C6'!V580" display="V580"/>
    <hyperlink ref="D673" location="'C6'!V129" display="SUM(V129,V355)"/>
    <hyperlink ref="G673" location="'C6'!V581" display="V581"/>
    <hyperlink ref="D674" location="'C6'!V130" display="SUM(V130,V356)"/>
    <hyperlink ref="G674" location="'C6'!V582" display="V582"/>
    <hyperlink ref="D675" location="'C6'!V131" display="SUM(V131,V357)"/>
    <hyperlink ref="G675" location="'C6'!V583" display="V583"/>
    <hyperlink ref="D676" location="'C6'!V132" display="SUM(V132,V358)"/>
    <hyperlink ref="G676" location="'C6'!V584" display="V584"/>
    <hyperlink ref="D677" location="'C6'!V133" display="SUM(V133,V359)"/>
    <hyperlink ref="G677" location="'C6'!V585" display="V585"/>
    <hyperlink ref="D678" location="'C6'!V134" display="SUM(V134,V360)"/>
    <hyperlink ref="G678" location="'C6'!V586" display="V586"/>
    <hyperlink ref="D679" location="'C6'!V135" display="SUM(V135,V361)"/>
    <hyperlink ref="G679" location="'C6'!V587" display="V587"/>
    <hyperlink ref="D680" location="'C6'!V136" display="SUM(V136,V362)"/>
    <hyperlink ref="G680" location="'C6'!V588" display="V588"/>
    <hyperlink ref="D681" location="'C6'!V137" display="SUM(V137,V363)"/>
    <hyperlink ref="G681" location="'C6'!V589" display="V589"/>
    <hyperlink ref="D682" location="'C6'!V138" display="SUM(V138,V364)"/>
    <hyperlink ref="G682" location="'C6'!V590" display="V590"/>
    <hyperlink ref="D683" location="'C6'!V139" display="SUM(V139,V365)"/>
    <hyperlink ref="G683" location="'C6'!V591" display="V591"/>
    <hyperlink ref="D684" location="'C6'!V140" display="SUM(V140,V366)"/>
    <hyperlink ref="G684" location="'C6'!V592" display="V592"/>
    <hyperlink ref="D685" location="'C6'!V141" display="SUM(V141,V367)"/>
    <hyperlink ref="G685" location="'C6'!V593" display="V593"/>
    <hyperlink ref="D686" location="'C6'!V142" display="SUM(V142,V368)"/>
    <hyperlink ref="G686" location="'C6'!V594" display="V594"/>
    <hyperlink ref="D687" location="'C6'!V143" display="SUM(V143,V369)"/>
    <hyperlink ref="G687" location="'C6'!V595" display="V595"/>
    <hyperlink ref="D688" location="'C6'!V144" display="SUM(V144,V370)"/>
    <hyperlink ref="G688" location="'C6'!V596" display="V596"/>
    <hyperlink ref="D689" location="'C6'!V145" display="SUM(V145,V371)"/>
    <hyperlink ref="G689" location="'C6'!V597" display="V597"/>
    <hyperlink ref="D690" location="'C6'!V146" display="SUM(V146,V372)"/>
    <hyperlink ref="G690" location="'C6'!V598" display="V598"/>
    <hyperlink ref="D691" location="'C6'!V147" display="SUM(V147,V373)"/>
    <hyperlink ref="G691" location="'C6'!V599" display="V599"/>
    <hyperlink ref="D692" location="'C6'!V148" display="SUM(V148,V374)"/>
    <hyperlink ref="G692" location="'C6'!V600" display="V600"/>
    <hyperlink ref="D693" location="'C6'!V149" display="SUM(V149,V375)"/>
    <hyperlink ref="G693" location="'C6'!V601" display="V601"/>
    <hyperlink ref="D694" location="'C6'!V150" display="SUM(V150,V376)"/>
    <hyperlink ref="G694" location="'C6'!V602" display="V602"/>
    <hyperlink ref="D695" location="'C6'!V151" display="SUM(V151,V377)"/>
    <hyperlink ref="G695" location="'C6'!V603" display="V603"/>
    <hyperlink ref="D696" location="'C6'!V152" display="SUM(V152,V378)"/>
    <hyperlink ref="G696" location="'C6'!V604" display="V604"/>
    <hyperlink ref="D697" location="'C6'!V153" display="SUM(V153,V379)"/>
    <hyperlink ref="G697" location="'C6'!V605" display="V605"/>
    <hyperlink ref="D698" location="'C6'!V154" display="SUM(V154,V380)"/>
    <hyperlink ref="G698" location="'C6'!V606" display="V606"/>
    <hyperlink ref="D699" location="'C6'!V155" display="SUM(V155,V381)"/>
    <hyperlink ref="G699" location="'C6'!V607" display="V607"/>
    <hyperlink ref="D700" location="'C6'!V156" display="SUM(V156,V382)"/>
    <hyperlink ref="G700" location="'C6'!V608" display="V608"/>
    <hyperlink ref="D701" location="'C6'!V157" display="SUM(V157,V383)"/>
    <hyperlink ref="G701" location="'C6'!V609" display="V609"/>
    <hyperlink ref="D702" location="'C6'!V158" display="SUM(V158,V384)"/>
    <hyperlink ref="G702" location="'C6'!V610" display="V610"/>
    <hyperlink ref="D703" location="'C6'!V159" display="SUM(V159,V385)"/>
    <hyperlink ref="G703" location="'C6'!V611" display="V611"/>
    <hyperlink ref="D704" location="'C6'!V160" display="SUM(V160,V386)"/>
    <hyperlink ref="G704" location="'C6'!V612" display="V612"/>
    <hyperlink ref="D705" location="'C6'!V161" display="SUM(V161,V387)"/>
    <hyperlink ref="G705" location="'C6'!V613" display="V613"/>
    <hyperlink ref="D706" location="'C6'!V162" display="SUM(V162,V388)"/>
    <hyperlink ref="G706" location="'C6'!V614" display="V614"/>
    <hyperlink ref="D707" location="'C6'!V163" display="SUM(V163,V389)"/>
    <hyperlink ref="G707" location="'C6'!V615" display="V615"/>
    <hyperlink ref="D708" location="'C6'!V164" display="SUM(V164,V390)"/>
    <hyperlink ref="G708" location="'C6'!V616" display="V616"/>
    <hyperlink ref="D709" location="'C6'!V165" display="SUM(V165,V391)"/>
    <hyperlink ref="G709" location="'C6'!V617" display="V617"/>
    <hyperlink ref="D710" location="'C6'!V166" display="SUM(V166,V392)"/>
    <hyperlink ref="G710" location="'C6'!V618" display="V618"/>
    <hyperlink ref="D711" location="'C6'!V167" display="SUM(V167,V393)"/>
    <hyperlink ref="G711" location="'C6'!V619" display="V619"/>
    <hyperlink ref="D712" location="'C6'!V168" display="SUM(V168,V394)"/>
    <hyperlink ref="G712" location="'C6'!V620" display="V620"/>
    <hyperlink ref="D713" location="'C6'!V169" display="SUM(V169,V395)"/>
    <hyperlink ref="G713" location="'C6'!V621" display="V621"/>
    <hyperlink ref="D714" location="'C6'!V170" display="SUM(V170,V396)"/>
    <hyperlink ref="G714" location="'C6'!V622" display="V622"/>
    <hyperlink ref="D715" location="'C6'!V171" display="SUM(V171,V397)"/>
    <hyperlink ref="G715" location="'C6'!V623" display="V623"/>
    <hyperlink ref="D716" location="'C6'!V172" display="SUM(V172,V398)"/>
    <hyperlink ref="G716" location="'C6'!V624" display="V624"/>
    <hyperlink ref="D717" location="'C6'!V173" display="SUM(V173,V399)"/>
    <hyperlink ref="G717" location="'C6'!V625" display="V625"/>
    <hyperlink ref="D718" location="'C6'!V174" display="SUM(V174,V400)"/>
    <hyperlink ref="G718" location="'C6'!V626" display="V626"/>
    <hyperlink ref="D719" location="'C6'!V175" display="SUM(V175,V401)"/>
    <hyperlink ref="G719" location="'C6'!V627" display="V627"/>
    <hyperlink ref="D720" location="'C6'!V176" display="SUM(V176,V402)"/>
    <hyperlink ref="G720" location="'C6'!V628" display="V628"/>
    <hyperlink ref="D721" location="'C6'!V177" display="SUM(V177,V403)"/>
    <hyperlink ref="G721" location="'C6'!V629" display="V629"/>
    <hyperlink ref="D722" location="'C6'!V178" display="SUM(V178,V404)"/>
    <hyperlink ref="G722" location="'C6'!V630" display="V630"/>
    <hyperlink ref="D723" location="'C6'!V179" display="SUM(V179,V405)"/>
    <hyperlink ref="G723" location="'C6'!V631" display="V631"/>
    <hyperlink ref="D724" location="'C6'!V180" display="SUM(V180,V406)"/>
    <hyperlink ref="G724" location="'C6'!V632" display="V632"/>
    <hyperlink ref="D725" location="'C6'!V181" display="SUM(V181,V407)"/>
    <hyperlink ref="G725" location="'C6'!V633" display="V633"/>
    <hyperlink ref="D726" location="'C6'!V182" display="SUM(V182,V408)"/>
    <hyperlink ref="G726" location="'C6'!V634" display="V634"/>
    <hyperlink ref="D727" location="'C6'!V183" display="SUM(V183,V409)"/>
    <hyperlink ref="G727" location="'C6'!V635" display="V635"/>
    <hyperlink ref="D728" location="'C6'!V184" display="SUM(V184,V410)"/>
    <hyperlink ref="G728" location="'C6'!V636" display="V636"/>
    <hyperlink ref="D729" location="'C6'!V185" display="SUM(V185,V411)"/>
    <hyperlink ref="G729" location="'C6'!V637" display="V637"/>
    <hyperlink ref="D730" location="'C6'!V186" display="SUM(V186,V412)"/>
    <hyperlink ref="G730" location="'C6'!V638" display="V638"/>
    <hyperlink ref="D731" location="'C6'!V187" display="SUM(V187,V413)"/>
    <hyperlink ref="G731" location="'C6'!V639" display="V639"/>
    <hyperlink ref="D732" location="'C6'!V188" display="SUM(V188,V414)"/>
    <hyperlink ref="G732" location="'C6'!V640" display="V640"/>
    <hyperlink ref="D733" location="'C6'!V189" display="SUM(V189,V415)"/>
    <hyperlink ref="G733" location="'C6'!V641" display="V641"/>
    <hyperlink ref="D734" location="'C6'!V190" display="SUM(V190,V416)"/>
    <hyperlink ref="G734" location="'C6'!V642" display="V642"/>
    <hyperlink ref="D735" location="'C6'!V191" display="SUM(V191,V417)"/>
    <hyperlink ref="G735" location="'C6'!V643" display="V643"/>
    <hyperlink ref="D736" location="'C6'!V192" display="SUM(V192,V418)"/>
    <hyperlink ref="G736" location="'C6'!V644" display="V644"/>
    <hyperlink ref="D737" location="'C6'!V193" display="SUM(V193,V419)"/>
    <hyperlink ref="G737" location="'C6'!V645" display="V645"/>
    <hyperlink ref="D738" location="'C6'!V194" display="SUM(V194,V420)"/>
    <hyperlink ref="G738" location="'C6'!V646" display="V646"/>
    <hyperlink ref="D739" location="'C6'!V195" display="SUM(V195,V421)"/>
    <hyperlink ref="G739" location="'C6'!V647" display="V647"/>
    <hyperlink ref="D740" location="'C6'!V196" display="SUM(V196,V422)"/>
    <hyperlink ref="G740" location="'C6'!V648" display="V648"/>
    <hyperlink ref="D741" location="'C6'!V197" display="SUM(V197,V423)"/>
    <hyperlink ref="G741" location="'C6'!V649" display="V649"/>
    <hyperlink ref="D742" location="'C6'!V198" display="SUM(V198,V424)"/>
    <hyperlink ref="G742" location="'C6'!V650" display="V650"/>
    <hyperlink ref="D743" location="'C6'!V199" display="SUM(V199,V425)"/>
    <hyperlink ref="G743" location="'C6'!V651" display="V651"/>
    <hyperlink ref="D744" location="'C6'!V200" display="SUM(V200,V426)"/>
    <hyperlink ref="G744" location="'C6'!V652" display="V652"/>
    <hyperlink ref="D745" location="'C6'!V201" display="SUM(V201,V427)"/>
    <hyperlink ref="G745" location="'C6'!V653" display="V653"/>
    <hyperlink ref="D746" location="'C6'!V202" display="SUM(V202,V428)"/>
    <hyperlink ref="G746" location="'C6'!V654" display="V654"/>
    <hyperlink ref="D747" location="'C6'!V203" display="SUM(V203,V429)"/>
    <hyperlink ref="G747" location="'C6'!V655" display="V655"/>
    <hyperlink ref="D748" location="'C6'!V204" display="SUM(V204,V430)"/>
    <hyperlink ref="G748" location="'C6'!V656" display="V656"/>
    <hyperlink ref="D749" location="'C6'!V205" display="SUM(V205,V431)"/>
    <hyperlink ref="G749" location="'C6'!V657" display="V657"/>
    <hyperlink ref="D750" location="'C6'!V206" display="SUM(V206,V432)"/>
    <hyperlink ref="G750" location="'C6'!V658" display="V658"/>
    <hyperlink ref="D751" location="'C6'!V207" display="SUM(V207,V433)"/>
    <hyperlink ref="G751" location="'C6'!V659" display="V659"/>
    <hyperlink ref="D752" location="'C6'!V208" display="SUM(V208,V434)"/>
    <hyperlink ref="G752" location="'C6'!V660" display="V660"/>
    <hyperlink ref="D753" location="'C6'!V209" display="SUM(V209,V435)"/>
    <hyperlink ref="G753" location="'C6'!V661" display="V661"/>
    <hyperlink ref="D754" location="'C6'!V210" display="SUM(V210,V436)"/>
    <hyperlink ref="G754" location="'C6'!V662" display="V662"/>
    <hyperlink ref="D755" location="'C6'!V211" display="SUM(V211,V437)"/>
    <hyperlink ref="G755" location="'C6'!V663" display="V663"/>
    <hyperlink ref="D756" location="'C6'!V212" display="SUM(V212,V438)"/>
    <hyperlink ref="G756" location="'C6'!V664" display="V664"/>
    <hyperlink ref="D757" location="'C6'!V213" display="SUM(V213,V439)"/>
    <hyperlink ref="G757" location="'C6'!V665" display="V665"/>
    <hyperlink ref="D758" location="'C6'!V214" display="SUM(V214,V440)"/>
    <hyperlink ref="G758" location="'C6'!V666" display="V666"/>
    <hyperlink ref="D759" location="'C6'!V215" display="SUM(V215,V441)"/>
    <hyperlink ref="G759" location="'C6'!V667" display="V667"/>
    <hyperlink ref="D760" location="'C6'!V216" display="SUM(V216,V442)"/>
    <hyperlink ref="G760" location="'C6'!V668" display="V668"/>
    <hyperlink ref="D761" location="'C6'!V217" display="SUM(V217,V443)"/>
    <hyperlink ref="G761" location="'C6'!V669" display="V669"/>
    <hyperlink ref="D762" location="'C6'!V218" display="SUM(V218,V444)"/>
    <hyperlink ref="G762" location="'C6'!V670" display="V670"/>
    <hyperlink ref="D763" location="'C6'!V219" display="SUM(V219,V445)"/>
    <hyperlink ref="G763" location="'C6'!V671" display="V671"/>
    <hyperlink ref="D764" location="'C6'!V220" display="SUM(V220,V446)"/>
    <hyperlink ref="G764" location="'C6'!V672" display="V672"/>
    <hyperlink ref="D765" location="'C6'!V221" display="SUM(V221,V447)"/>
    <hyperlink ref="G765" location="'C6'!V673" display="V673"/>
    <hyperlink ref="D766" location="'C6'!V222" display="SUM(V222,V448)"/>
    <hyperlink ref="G766" location="'C6'!V674" display="V674"/>
    <hyperlink ref="D767" location="'C6'!V223" display="SUM(V223,V449)"/>
    <hyperlink ref="G767" location="'C6'!V675" display="V675"/>
    <hyperlink ref="D768" location="'C6'!V224" display="SUM(V224,V450)"/>
    <hyperlink ref="G768" location="'C6'!V676" display="V676"/>
    <hyperlink ref="D769" location="'C6'!V225" display="SUM(V225,V451)"/>
    <hyperlink ref="G769" location="'C6'!V677" display="V677"/>
    <hyperlink ref="D770" location="'C6'!V226" display="SUM(V226,V452)"/>
    <hyperlink ref="G770" location="'C6'!V678" display="V678"/>
    <hyperlink ref="D771" location="'C6'!V227" display="SUM(V227,V453)"/>
    <hyperlink ref="G771" location="'C6'!V679" display="V679"/>
    <hyperlink ref="D772" location="'C6'!V228" display="SUM(V228,V454)"/>
    <hyperlink ref="G772" location="'C6'!V680" display="V680"/>
    <hyperlink ref="D773" location="'C6'!V229" display="SUM(V229,V455)"/>
    <hyperlink ref="G773" location="'C6'!V681" display="V681"/>
    <hyperlink ref="D774" location="'C6'!V230" display="SUM(V230,V456)"/>
    <hyperlink ref="G774" location="'C6'!V682" display="V682"/>
    <hyperlink ref="D775" location="'C6'!V231" display="SUM(V231,V457)"/>
    <hyperlink ref="G775" location="'C6'!V683" display="V683"/>
    <hyperlink ref="D776" location="'C6'!V232" display="SUM(V232,V458)"/>
    <hyperlink ref="G776" location="'C6'!V684" display="V684"/>
    <hyperlink ref="D777" location="'C6'!V233" display="SUM(V233,V459)"/>
    <hyperlink ref="G777" location="'C6'!V685" display="V685"/>
    <hyperlink ref="D778" location="'C6'!V234" display="SUM(V234,V460)"/>
    <hyperlink ref="G778" location="'C6'!V686" display="V686"/>
    <hyperlink ref="D779" location="'C6'!V235" display="SUM(V235,V461)"/>
    <hyperlink ref="G779" location="'C6'!V687" display="V687"/>
    <hyperlink ref="D780" location="'C6'!V236" display="SUM(V236,V462)"/>
    <hyperlink ref="G780" location="'C6'!V688" display="V688"/>
    <hyperlink ref="D781" location="'C6'!V237" display="SUM(V237,V463)"/>
    <hyperlink ref="G781" location="'C6'!V689" display="V689"/>
    <hyperlink ref="D782" location="'C6'!V238" display="SUM(V238,V464)"/>
    <hyperlink ref="G782" location="'C6'!V690" display="V69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9"/>
  <sheetViews>
    <sheetView showGridLines="0" zoomScaleNormal="100" workbookViewId="0">
      <selection sqref="A1:C1"/>
    </sheetView>
  </sheetViews>
  <sheetFormatPr defaultColWidth="11.42578125" defaultRowHeight="12.75"/>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c r="A1" s="82" t="s">
        <v>462</v>
      </c>
      <c r="B1" s="82" t="s">
        <v>104</v>
      </c>
      <c r="C1" s="82" t="s">
        <v>105</v>
      </c>
      <c r="D1" s="83" t="s">
        <v>106</v>
      </c>
      <c r="E1" s="82"/>
      <c r="F1" s="82" t="s">
        <v>107</v>
      </c>
      <c r="G1" s="84" t="s">
        <v>484</v>
      </c>
      <c r="I1" s="14" t="s">
        <v>459</v>
      </c>
      <c r="J1" s="114">
        <v>1</v>
      </c>
    </row>
    <row r="2" spans="1:14" ht="15">
      <c r="A2" s="16" t="s">
        <v>478</v>
      </c>
      <c r="B2" s="12" t="s">
        <v>109</v>
      </c>
      <c r="C2" s="13" t="s">
        <v>479</v>
      </c>
      <c r="D2" s="17" t="s">
        <v>480</v>
      </c>
      <c r="E2" s="82"/>
      <c r="F2" s="82" t="s">
        <v>112</v>
      </c>
      <c r="G2" s="85" t="s">
        <v>113</v>
      </c>
      <c r="I2" s="14" t="s">
        <v>460</v>
      </c>
      <c r="J2" s="15" t="s">
        <v>466</v>
      </c>
    </row>
    <row r="3" spans="1:14" ht="15">
      <c r="A3" s="16" t="s">
        <v>108</v>
      </c>
      <c r="B3" s="12" t="s">
        <v>109</v>
      </c>
      <c r="C3" s="13" t="s">
        <v>110</v>
      </c>
      <c r="D3" s="17" t="s">
        <v>111</v>
      </c>
      <c r="E3" s="82"/>
      <c r="F3" s="82" t="s">
        <v>116</v>
      </c>
      <c r="G3" s="84">
        <v>1</v>
      </c>
    </row>
    <row r="4" spans="1:14" ht="15">
      <c r="A4" s="16" t="s">
        <v>114</v>
      </c>
      <c r="B4" s="12" t="s">
        <v>109</v>
      </c>
      <c r="C4" s="13" t="s">
        <v>110</v>
      </c>
      <c r="D4" s="17" t="s">
        <v>115</v>
      </c>
      <c r="E4" s="82"/>
      <c r="F4" s="82" t="s">
        <v>463</v>
      </c>
      <c r="G4" s="86" t="s">
        <v>464</v>
      </c>
    </row>
    <row r="5" spans="1:14" ht="15">
      <c r="A5" s="16" t="s">
        <v>118</v>
      </c>
      <c r="B5" s="12" t="s">
        <v>119</v>
      </c>
      <c r="C5" s="13" t="s">
        <v>110</v>
      </c>
      <c r="D5" s="17" t="s">
        <v>117</v>
      </c>
      <c r="E5" s="87"/>
      <c r="F5" s="87"/>
      <c r="G5" s="82"/>
    </row>
    <row r="6" spans="1:14" ht="15">
      <c r="A6" s="16" t="s">
        <v>121</v>
      </c>
      <c r="B6" s="12" t="s">
        <v>119</v>
      </c>
      <c r="C6" s="13" t="s">
        <v>110</v>
      </c>
      <c r="D6" s="17" t="s">
        <v>120</v>
      </c>
      <c r="E6" s="82"/>
      <c r="F6" s="82"/>
      <c r="G6" s="82"/>
    </row>
    <row r="7" spans="1:14" ht="15">
      <c r="A7" s="16" t="s">
        <v>123</v>
      </c>
      <c r="B7" s="12" t="s">
        <v>109</v>
      </c>
      <c r="C7" s="13" t="s">
        <v>110</v>
      </c>
      <c r="D7" s="17" t="s">
        <v>122</v>
      </c>
      <c r="E7" s="82"/>
      <c r="F7" s="82"/>
      <c r="G7" s="82"/>
    </row>
    <row r="8" spans="1:14" ht="15">
      <c r="A8" s="16" t="s">
        <v>125</v>
      </c>
      <c r="B8" s="12" t="s">
        <v>119</v>
      </c>
      <c r="C8" s="13" t="s">
        <v>110</v>
      </c>
      <c r="D8" s="17" t="s">
        <v>124</v>
      </c>
      <c r="E8" s="82"/>
      <c r="F8" s="82"/>
      <c r="G8" s="82"/>
      <c r="H8" s="18"/>
      <c r="I8" s="18"/>
      <c r="K8" s="18"/>
    </row>
    <row r="9" spans="1:14" ht="15">
      <c r="A9" s="16" t="s">
        <v>127</v>
      </c>
      <c r="B9" s="12" t="s">
        <v>109</v>
      </c>
      <c r="C9" s="13" t="s">
        <v>110</v>
      </c>
      <c r="D9" s="17" t="s">
        <v>126</v>
      </c>
      <c r="E9" s="82"/>
      <c r="F9" s="82"/>
      <c r="G9" s="82"/>
      <c r="H9" s="18"/>
      <c r="I9" s="18"/>
      <c r="K9" s="18"/>
    </row>
    <row r="10" spans="1:14" ht="15">
      <c r="A10" s="16" t="s">
        <v>129</v>
      </c>
      <c r="B10" s="12" t="s">
        <v>119</v>
      </c>
      <c r="C10" s="13" t="s">
        <v>110</v>
      </c>
      <c r="D10" s="17" t="s">
        <v>128</v>
      </c>
      <c r="E10" s="82"/>
      <c r="F10" s="82"/>
      <c r="G10" s="82"/>
      <c r="H10" s="18"/>
      <c r="I10" s="16"/>
      <c r="K10" s="19"/>
    </row>
    <row r="11" spans="1:14" ht="15">
      <c r="A11" s="16" t="s">
        <v>131</v>
      </c>
      <c r="B11" s="12" t="s">
        <v>119</v>
      </c>
      <c r="C11" s="13" t="s">
        <v>110</v>
      </c>
      <c r="D11" s="17" t="s">
        <v>130</v>
      </c>
      <c r="E11" s="82"/>
      <c r="F11" s="82"/>
      <c r="G11" s="82"/>
      <c r="H11" s="18"/>
      <c r="I11" s="16"/>
      <c r="K11" s="19"/>
    </row>
    <row r="12" spans="1:14" ht="15">
      <c r="A12" s="16" t="s">
        <v>133</v>
      </c>
      <c r="B12" s="12" t="s">
        <v>119</v>
      </c>
      <c r="C12" s="13" t="s">
        <v>110</v>
      </c>
      <c r="D12" s="17" t="s">
        <v>132</v>
      </c>
      <c r="E12" s="82"/>
      <c r="F12" s="82"/>
      <c r="G12" s="82"/>
      <c r="H12" s="12"/>
      <c r="I12" s="12"/>
      <c r="J12" s="12"/>
      <c r="K12" s="12"/>
      <c r="L12" s="12"/>
      <c r="M12" s="12"/>
      <c r="N12" s="12"/>
    </row>
    <row r="13" spans="1:14" ht="15">
      <c r="A13" s="16" t="s">
        <v>135</v>
      </c>
      <c r="B13" s="12" t="s">
        <v>119</v>
      </c>
      <c r="C13" s="13" t="s">
        <v>110</v>
      </c>
      <c r="D13" s="17" t="s">
        <v>134</v>
      </c>
      <c r="E13" s="82"/>
      <c r="F13" s="82"/>
      <c r="G13" s="88"/>
      <c r="H13" s="12"/>
      <c r="I13" s="12"/>
      <c r="J13" s="12"/>
      <c r="K13" s="12"/>
      <c r="L13" s="12"/>
      <c r="M13" s="12"/>
      <c r="N13" s="12"/>
    </row>
    <row r="14" spans="1:14" ht="15">
      <c r="A14" s="16" t="s">
        <v>136</v>
      </c>
      <c r="B14" s="12" t="s">
        <v>109</v>
      </c>
      <c r="C14" s="13" t="s">
        <v>137</v>
      </c>
      <c r="D14" s="17" t="s">
        <v>138</v>
      </c>
      <c r="E14" s="82"/>
      <c r="F14" s="82"/>
      <c r="G14" s="88"/>
      <c r="H14" s="12"/>
      <c r="I14" s="12"/>
      <c r="J14" s="12"/>
      <c r="K14" s="12"/>
      <c r="L14" s="12"/>
      <c r="M14" s="12"/>
      <c r="N14" s="12"/>
    </row>
    <row r="15" spans="1:14" ht="15">
      <c r="A15" s="16" t="s">
        <v>139</v>
      </c>
      <c r="B15" s="12" t="s">
        <v>109</v>
      </c>
      <c r="C15" s="13" t="s">
        <v>137</v>
      </c>
      <c r="D15" s="17" t="s">
        <v>140</v>
      </c>
      <c r="E15" s="82"/>
      <c r="F15" s="82"/>
      <c r="G15" s="88"/>
      <c r="H15" s="12"/>
      <c r="I15" s="12"/>
      <c r="J15" s="12"/>
      <c r="K15" s="12"/>
      <c r="L15" s="12"/>
      <c r="M15" s="12"/>
      <c r="N15" s="12"/>
    </row>
    <row r="16" spans="1:14" ht="15">
      <c r="A16" s="16" t="s">
        <v>141</v>
      </c>
      <c r="B16" s="12" t="s">
        <v>109</v>
      </c>
      <c r="C16" s="13" t="s">
        <v>137</v>
      </c>
      <c r="D16" s="17" t="s">
        <v>142</v>
      </c>
      <c r="E16" s="82"/>
      <c r="F16" s="82"/>
      <c r="G16" s="88"/>
      <c r="H16" s="12"/>
      <c r="I16" s="12"/>
      <c r="J16" s="12"/>
      <c r="K16" s="12"/>
      <c r="L16" s="12"/>
      <c r="M16" s="12"/>
      <c r="N16" s="12"/>
    </row>
    <row r="17" spans="1:14" ht="15">
      <c r="A17" s="16" t="s">
        <v>143</v>
      </c>
      <c r="B17" s="12" t="s">
        <v>109</v>
      </c>
      <c r="C17" s="13" t="s">
        <v>137</v>
      </c>
      <c r="D17" s="27">
        <v>11</v>
      </c>
      <c r="E17" s="88"/>
      <c r="F17" s="88"/>
      <c r="G17" s="88"/>
      <c r="H17" s="12"/>
      <c r="I17" s="12"/>
      <c r="J17" s="12"/>
      <c r="K17" s="12"/>
      <c r="L17" s="12"/>
      <c r="M17" s="12"/>
      <c r="N17" s="12"/>
    </row>
    <row r="18" spans="1:14" ht="15">
      <c r="A18" s="16" t="s">
        <v>144</v>
      </c>
      <c r="B18" s="12" t="s">
        <v>109</v>
      </c>
      <c r="C18" s="13" t="s">
        <v>137</v>
      </c>
      <c r="D18" s="27">
        <v>12</v>
      </c>
      <c r="E18" s="88"/>
      <c r="F18" s="88"/>
      <c r="G18" s="88"/>
      <c r="H18" s="12"/>
      <c r="I18" s="12"/>
      <c r="J18" s="12"/>
      <c r="K18" s="12"/>
      <c r="L18" s="12"/>
      <c r="M18" s="12"/>
      <c r="N18" s="12"/>
    </row>
    <row r="19" spans="1:14" ht="15">
      <c r="A19" s="16" t="s">
        <v>145</v>
      </c>
      <c r="B19" s="12" t="s">
        <v>109</v>
      </c>
      <c r="C19" s="13" t="s">
        <v>137</v>
      </c>
      <c r="D19" s="27">
        <v>13</v>
      </c>
      <c r="E19" s="88"/>
      <c r="F19" s="88"/>
      <c r="G19" s="88"/>
      <c r="H19" s="12"/>
      <c r="I19" s="12"/>
      <c r="J19" s="12"/>
      <c r="K19" s="12"/>
      <c r="L19" s="12"/>
      <c r="M19" s="12"/>
      <c r="N19" s="12"/>
    </row>
    <row r="20" spans="1:14" ht="15">
      <c r="A20" s="16" t="s">
        <v>146</v>
      </c>
      <c r="B20" s="12" t="s">
        <v>109</v>
      </c>
      <c r="C20" s="13" t="s">
        <v>137</v>
      </c>
      <c r="D20" s="27">
        <v>14</v>
      </c>
      <c r="E20" s="88"/>
      <c r="F20" s="88"/>
      <c r="G20" s="88"/>
      <c r="H20" s="12"/>
      <c r="I20" s="12"/>
      <c r="J20" s="12"/>
      <c r="K20" s="12"/>
      <c r="L20" s="12"/>
      <c r="M20" s="12"/>
      <c r="N20" s="12"/>
    </row>
    <row r="21" spans="1:14" ht="15">
      <c r="A21" s="16" t="s">
        <v>485</v>
      </c>
      <c r="B21" s="82" t="s">
        <v>109</v>
      </c>
      <c r="C21" s="89" t="s">
        <v>137</v>
      </c>
      <c r="D21" s="90" t="s">
        <v>147</v>
      </c>
      <c r="E21" s="88"/>
      <c r="F21" s="88"/>
      <c r="G21" s="88"/>
      <c r="H21" s="12"/>
      <c r="I21" s="12"/>
      <c r="J21" s="12"/>
      <c r="K21" s="12"/>
      <c r="L21" s="12"/>
      <c r="M21" s="12"/>
      <c r="N21" s="12"/>
    </row>
    <row r="22" spans="1:14" ht="15">
      <c r="A22" s="16" t="s">
        <v>487</v>
      </c>
      <c r="B22" s="82" t="s">
        <v>109</v>
      </c>
      <c r="C22" s="89" t="s">
        <v>137</v>
      </c>
      <c r="D22" s="90" t="s">
        <v>486</v>
      </c>
      <c r="E22" s="88"/>
      <c r="F22" s="88"/>
      <c r="G22" s="88"/>
      <c r="H22" s="12"/>
      <c r="I22" s="12"/>
      <c r="J22" s="12"/>
      <c r="K22" s="12"/>
      <c r="L22" s="12"/>
      <c r="M22" s="12"/>
      <c r="N22" s="12"/>
    </row>
    <row r="23" spans="1:14" ht="15">
      <c r="A23" s="16" t="s">
        <v>1</v>
      </c>
      <c r="B23" s="12" t="s">
        <v>109</v>
      </c>
      <c r="C23" s="13" t="s">
        <v>148</v>
      </c>
      <c r="D23" s="27">
        <v>6</v>
      </c>
      <c r="E23" s="88"/>
      <c r="F23" s="88"/>
      <c r="G23" s="88"/>
      <c r="H23" s="12"/>
      <c r="K23" s="12"/>
      <c r="L23" s="12"/>
      <c r="M23" s="12"/>
      <c r="N23" s="12"/>
    </row>
    <row r="24" spans="1:14" ht="15">
      <c r="A24" s="16" t="s">
        <v>149</v>
      </c>
      <c r="B24" s="12" t="s">
        <v>109</v>
      </c>
      <c r="C24" s="13" t="s">
        <v>148</v>
      </c>
      <c r="D24" s="27">
        <v>7</v>
      </c>
      <c r="E24" s="88"/>
      <c r="F24" s="88"/>
      <c r="G24" s="88"/>
      <c r="H24" s="12"/>
      <c r="M24" s="12"/>
      <c r="N24" s="12"/>
    </row>
    <row r="25" spans="1:14" ht="15">
      <c r="A25" s="16" t="s">
        <v>150</v>
      </c>
      <c r="B25" s="12" t="s">
        <v>109</v>
      </c>
      <c r="C25" s="13" t="s">
        <v>148</v>
      </c>
      <c r="D25" s="27">
        <v>8</v>
      </c>
      <c r="E25" s="88"/>
      <c r="F25" s="88"/>
      <c r="G25" s="88"/>
      <c r="H25" s="12"/>
      <c r="I25" s="12"/>
      <c r="J25" s="12"/>
      <c r="M25" s="12"/>
      <c r="N25" s="12"/>
    </row>
    <row r="26" spans="1:14" ht="15">
      <c r="A26" s="16" t="s">
        <v>151</v>
      </c>
      <c r="B26" s="12" t="s">
        <v>109</v>
      </c>
      <c r="C26" s="13" t="s">
        <v>148</v>
      </c>
      <c r="D26" s="27">
        <v>9</v>
      </c>
      <c r="E26" s="88"/>
      <c r="F26" s="88"/>
      <c r="G26" s="88"/>
      <c r="H26" s="12"/>
      <c r="I26" s="12"/>
      <c r="J26" s="12"/>
      <c r="K26" s="12"/>
      <c r="L26" s="12"/>
      <c r="M26" s="12"/>
      <c r="N26" s="12"/>
    </row>
    <row r="27" spans="1:14" ht="15">
      <c r="A27" s="16" t="s">
        <v>2</v>
      </c>
      <c r="B27" s="12" t="s">
        <v>109</v>
      </c>
      <c r="C27" s="13" t="s">
        <v>148</v>
      </c>
      <c r="D27" s="27">
        <v>10</v>
      </c>
      <c r="E27" s="88"/>
      <c r="F27" s="88"/>
      <c r="G27" s="88"/>
      <c r="K27" s="12"/>
      <c r="L27" s="12"/>
      <c r="M27" s="12"/>
      <c r="N27" s="12"/>
    </row>
    <row r="28" spans="1:14">
      <c r="A28" s="20" t="s">
        <v>152</v>
      </c>
      <c r="B28" s="20" t="s">
        <v>119</v>
      </c>
      <c r="C28" s="20" t="s">
        <v>153</v>
      </c>
      <c r="D28" s="20">
        <v>1</v>
      </c>
      <c r="E28" s="88"/>
      <c r="F28" s="88"/>
      <c r="G28" s="88"/>
    </row>
    <row r="29" spans="1:14">
      <c r="A29" s="20" t="s">
        <v>154</v>
      </c>
      <c r="B29" s="20" t="s">
        <v>119</v>
      </c>
      <c r="C29" s="20" t="s">
        <v>153</v>
      </c>
      <c r="D29" s="20">
        <v>2</v>
      </c>
      <c r="E29" s="88"/>
      <c r="F29" s="88"/>
      <c r="G29" s="88"/>
    </row>
  </sheetData>
  <sheetProtection algorithmName="SHA-512" hashValue="1bNX474Q2nXxkBHo3yGH+VLHc2Nxn45UIAmcVlrvVM97mJ7yZwgRYZ7++l3cMqne7Rj68qPx2f8ODNiyZo9Bmg==" saltValue="hbrGXc2l5M4Vn5h79JA2qQ=="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16"/>
  <sheetViews>
    <sheetView showGridLines="0" zoomScaleNormal="100" workbookViewId="0">
      <selection sqref="A1:C1"/>
    </sheetView>
  </sheetViews>
  <sheetFormatPr defaultColWidth="9.140625" defaultRowHeight="1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c r="A1" s="457" t="s">
        <v>488</v>
      </c>
      <c r="B1" s="457"/>
      <c r="C1" s="457"/>
      <c r="D1" s="457" t="s">
        <v>443</v>
      </c>
      <c r="E1" s="457"/>
      <c r="F1" s="457"/>
      <c r="K1" s="3" t="s">
        <v>466</v>
      </c>
    </row>
    <row r="2" spans="1:11" ht="14.45" customHeight="1">
      <c r="A2" s="5" t="s">
        <v>445</v>
      </c>
      <c r="B2" s="5" t="s">
        <v>432</v>
      </c>
      <c r="C2" s="5" t="s">
        <v>433</v>
      </c>
      <c r="D2" s="5" t="s">
        <v>445</v>
      </c>
      <c r="E2" s="2"/>
      <c r="F2" s="2"/>
    </row>
    <row r="3" spans="1:11" ht="15" customHeight="1">
      <c r="A3" s="6">
        <v>1</v>
      </c>
      <c r="B3" s="7" t="s">
        <v>162</v>
      </c>
      <c r="C3" s="7" t="s">
        <v>2557</v>
      </c>
      <c r="D3" s="6">
        <v>1</v>
      </c>
      <c r="E3" s="7" t="s">
        <v>162</v>
      </c>
      <c r="F3" s="7" t="s">
        <v>2559</v>
      </c>
      <c r="G3" s="8"/>
      <c r="H3" s="8"/>
    </row>
    <row r="4" spans="1:11" ht="15" customHeight="1">
      <c r="A4" s="3">
        <v>2</v>
      </c>
      <c r="B4" s="8" t="s">
        <v>309</v>
      </c>
      <c r="C4" s="9" t="s">
        <v>2480</v>
      </c>
      <c r="D4" s="3">
        <v>2</v>
      </c>
      <c r="E4" s="8" t="s">
        <v>424</v>
      </c>
      <c r="F4" s="8" t="s">
        <v>2560</v>
      </c>
      <c r="G4" s="8"/>
      <c r="H4" s="8"/>
    </row>
    <row r="5" spans="1:11" ht="15" customHeight="1">
      <c r="A5" s="3">
        <v>3</v>
      </c>
      <c r="B5" s="8" t="s">
        <v>360</v>
      </c>
      <c r="C5" s="9" t="s">
        <v>75</v>
      </c>
      <c r="D5" s="3">
        <v>3</v>
      </c>
      <c r="E5" s="8" t="s">
        <v>441</v>
      </c>
      <c r="F5" s="8" t="s">
        <v>2561</v>
      </c>
      <c r="G5" s="8"/>
      <c r="H5" s="8"/>
    </row>
    <row r="6" spans="1:11" ht="15" customHeight="1">
      <c r="A6" s="3">
        <v>4</v>
      </c>
      <c r="B6" s="8" t="s">
        <v>206</v>
      </c>
      <c r="C6" s="9" t="s">
        <v>2435</v>
      </c>
      <c r="D6" s="3">
        <v>4</v>
      </c>
      <c r="E6" s="8" t="s">
        <v>442</v>
      </c>
      <c r="F6" s="8" t="s">
        <v>2562</v>
      </c>
      <c r="G6" s="8"/>
      <c r="H6" s="8"/>
    </row>
    <row r="7" spans="1:11" ht="15" customHeight="1">
      <c r="A7" s="3">
        <v>5</v>
      </c>
      <c r="B7" s="8" t="s">
        <v>361</v>
      </c>
      <c r="C7" s="9" t="s">
        <v>76</v>
      </c>
      <c r="D7" s="3">
        <v>5</v>
      </c>
      <c r="E7" s="8" t="s">
        <v>449</v>
      </c>
      <c r="F7" s="8" t="s">
        <v>2563</v>
      </c>
      <c r="G7" s="8"/>
      <c r="H7" s="8"/>
    </row>
    <row r="8" spans="1:11" ht="15" customHeight="1">
      <c r="A8" s="3">
        <v>6</v>
      </c>
      <c r="B8" s="8" t="s">
        <v>207</v>
      </c>
      <c r="C8" s="9" t="s">
        <v>3</v>
      </c>
      <c r="D8" s="9"/>
      <c r="E8" s="8"/>
      <c r="F8" s="8"/>
      <c r="G8" s="8"/>
      <c r="H8" s="8"/>
    </row>
    <row r="9" spans="1:11" ht="14.45" customHeight="1">
      <c r="A9" s="3">
        <v>7</v>
      </c>
      <c r="B9" s="8" t="s">
        <v>265</v>
      </c>
      <c r="C9" s="9" t="s">
        <v>2459</v>
      </c>
      <c r="D9" s="9"/>
      <c r="E9" s="8"/>
      <c r="F9" s="8"/>
      <c r="G9" s="8"/>
      <c r="H9" s="8"/>
    </row>
    <row r="10" spans="1:11" ht="14.45" customHeight="1">
      <c r="A10" s="3">
        <v>8</v>
      </c>
      <c r="B10" s="8" t="s">
        <v>266</v>
      </c>
      <c r="C10" s="9" t="s">
        <v>2460</v>
      </c>
      <c r="D10" s="9"/>
      <c r="E10" s="8"/>
      <c r="F10" s="8"/>
      <c r="G10" s="8"/>
      <c r="H10" s="8"/>
    </row>
    <row r="11" spans="1:11" ht="14.45" customHeight="1">
      <c r="A11" s="3">
        <v>9</v>
      </c>
      <c r="B11" s="8" t="s">
        <v>267</v>
      </c>
      <c r="C11" s="9" t="s">
        <v>34</v>
      </c>
      <c r="D11" s="9"/>
    </row>
    <row r="12" spans="1:11" ht="14.45" customHeight="1">
      <c r="A12" s="3">
        <v>10</v>
      </c>
      <c r="B12" s="8" t="s">
        <v>310</v>
      </c>
      <c r="C12" s="9" t="s">
        <v>56</v>
      </c>
      <c r="D12" s="9"/>
    </row>
    <row r="13" spans="1:11" ht="14.45" customHeight="1">
      <c r="A13" s="3">
        <v>11</v>
      </c>
      <c r="B13" s="8" t="s">
        <v>268</v>
      </c>
      <c r="C13" s="9" t="s">
        <v>35</v>
      </c>
      <c r="D13" s="9"/>
    </row>
    <row r="14" spans="1:11" ht="14.45" customHeight="1">
      <c r="A14" s="3">
        <v>12</v>
      </c>
      <c r="B14" s="8" t="s">
        <v>405</v>
      </c>
      <c r="C14" s="9" t="s">
        <v>87</v>
      </c>
      <c r="D14" s="9"/>
    </row>
    <row r="15" spans="1:11" ht="14.45" customHeight="1">
      <c r="A15" s="3">
        <v>13</v>
      </c>
      <c r="B15" s="8" t="s">
        <v>170</v>
      </c>
      <c r="C15" s="9" t="s">
        <v>77</v>
      </c>
      <c r="D15" s="9"/>
    </row>
    <row r="16" spans="1:11" ht="14.45" customHeight="1">
      <c r="A16" s="3">
        <v>14</v>
      </c>
      <c r="B16" s="8" t="s">
        <v>311</v>
      </c>
      <c r="C16" s="9" t="s">
        <v>2481</v>
      </c>
      <c r="D16" s="9"/>
    </row>
    <row r="17" spans="1:4" ht="14.45" customHeight="1">
      <c r="A17" s="3">
        <v>15</v>
      </c>
      <c r="B17" s="8" t="s">
        <v>269</v>
      </c>
      <c r="C17" s="9" t="s">
        <v>36</v>
      </c>
      <c r="D17" s="9"/>
    </row>
    <row r="18" spans="1:4" ht="14.45" customHeight="1">
      <c r="A18" s="3">
        <v>16</v>
      </c>
      <c r="B18" s="8" t="s">
        <v>312</v>
      </c>
      <c r="C18" s="9" t="s">
        <v>2482</v>
      </c>
      <c r="D18" s="9"/>
    </row>
    <row r="19" spans="1:4">
      <c r="A19" s="3">
        <v>17</v>
      </c>
      <c r="B19" s="8" t="s">
        <v>313</v>
      </c>
      <c r="C19" s="9" t="s">
        <v>57</v>
      </c>
      <c r="D19" s="9"/>
    </row>
    <row r="20" spans="1:4">
      <c r="A20" s="3">
        <v>18</v>
      </c>
      <c r="B20" s="8" t="s">
        <v>270</v>
      </c>
      <c r="C20" s="9" t="s">
        <v>37</v>
      </c>
      <c r="D20" s="9"/>
    </row>
    <row r="21" spans="1:4">
      <c r="A21" s="3">
        <v>19</v>
      </c>
      <c r="B21" s="8" t="s">
        <v>362</v>
      </c>
      <c r="C21" s="9" t="s">
        <v>2513</v>
      </c>
      <c r="D21" s="9"/>
    </row>
    <row r="22" spans="1:4">
      <c r="A22" s="3">
        <v>20</v>
      </c>
      <c r="B22" s="8" t="s">
        <v>363</v>
      </c>
      <c r="C22" s="9" t="s">
        <v>2514</v>
      </c>
      <c r="D22" s="9"/>
    </row>
    <row r="23" spans="1:4">
      <c r="A23" s="3">
        <v>21</v>
      </c>
      <c r="B23" s="8" t="s">
        <v>271</v>
      </c>
      <c r="C23" s="9" t="s">
        <v>2461</v>
      </c>
      <c r="D23" s="9"/>
    </row>
    <row r="24" spans="1:4">
      <c r="A24" s="3">
        <v>22</v>
      </c>
      <c r="B24" s="8" t="s">
        <v>208</v>
      </c>
      <c r="C24" s="9" t="s">
        <v>2436</v>
      </c>
      <c r="D24" s="9"/>
    </row>
    <row r="25" spans="1:4">
      <c r="A25" s="3">
        <v>23</v>
      </c>
      <c r="B25" s="8" t="s">
        <v>261</v>
      </c>
      <c r="C25" s="9" t="s">
        <v>33</v>
      </c>
      <c r="D25" s="9"/>
    </row>
    <row r="26" spans="1:4">
      <c r="A26" s="3">
        <v>24</v>
      </c>
      <c r="B26" s="8" t="s">
        <v>314</v>
      </c>
      <c r="C26" s="9" t="s">
        <v>2483</v>
      </c>
      <c r="D26" s="9"/>
    </row>
    <row r="27" spans="1:4">
      <c r="A27" s="3">
        <v>25</v>
      </c>
      <c r="B27" s="8" t="s">
        <v>272</v>
      </c>
      <c r="C27" s="9" t="s">
        <v>2462</v>
      </c>
      <c r="D27" s="9"/>
    </row>
    <row r="28" spans="1:4">
      <c r="A28" s="3">
        <v>26</v>
      </c>
      <c r="B28" s="8" t="s">
        <v>364</v>
      </c>
      <c r="C28" s="9" t="s">
        <v>2515</v>
      </c>
      <c r="D28" s="9"/>
    </row>
    <row r="29" spans="1:4">
      <c r="A29" s="3">
        <v>27</v>
      </c>
      <c r="B29" s="8" t="s">
        <v>209</v>
      </c>
      <c r="C29" s="9" t="s">
        <v>4</v>
      </c>
      <c r="D29" s="9"/>
    </row>
    <row r="30" spans="1:4">
      <c r="A30" s="3">
        <v>28</v>
      </c>
      <c r="B30" s="8" t="s">
        <v>273</v>
      </c>
      <c r="C30" s="9" t="s">
        <v>2463</v>
      </c>
      <c r="D30" s="9"/>
    </row>
    <row r="31" spans="1:4">
      <c r="A31" s="3">
        <v>29</v>
      </c>
      <c r="B31" s="8" t="s">
        <v>274</v>
      </c>
      <c r="C31" s="9" t="s">
        <v>2464</v>
      </c>
      <c r="D31" s="9"/>
    </row>
    <row r="32" spans="1:4">
      <c r="A32" s="3">
        <v>30</v>
      </c>
      <c r="B32" s="8" t="s">
        <v>315</v>
      </c>
      <c r="C32" s="9" t="s">
        <v>58</v>
      </c>
      <c r="D32" s="9"/>
    </row>
    <row r="33" spans="1:4">
      <c r="A33" s="3">
        <v>31</v>
      </c>
      <c r="B33" s="8" t="s">
        <v>365</v>
      </c>
      <c r="C33" s="9" t="s">
        <v>78</v>
      </c>
      <c r="D33" s="9"/>
    </row>
    <row r="34" spans="1:4">
      <c r="A34" s="3">
        <v>32</v>
      </c>
      <c r="B34" s="8" t="s">
        <v>210</v>
      </c>
      <c r="C34" s="9" t="s">
        <v>5</v>
      </c>
      <c r="D34" s="9"/>
    </row>
    <row r="35" spans="1:4">
      <c r="A35" s="3">
        <v>33</v>
      </c>
      <c r="B35" s="8" t="s">
        <v>211</v>
      </c>
      <c r="C35" s="9" t="s">
        <v>6</v>
      </c>
      <c r="D35" s="9"/>
    </row>
    <row r="36" spans="1:4">
      <c r="A36" s="3">
        <v>34</v>
      </c>
      <c r="B36" s="8" t="s">
        <v>213</v>
      </c>
      <c r="C36" s="9" t="s">
        <v>434</v>
      </c>
      <c r="D36" s="9"/>
    </row>
    <row r="37" spans="1:4">
      <c r="A37" s="3">
        <v>35</v>
      </c>
      <c r="B37" s="8" t="s">
        <v>316</v>
      </c>
      <c r="C37" s="9" t="s">
        <v>2484</v>
      </c>
      <c r="D37" s="9"/>
    </row>
    <row r="38" spans="1:4">
      <c r="A38" s="3">
        <v>36</v>
      </c>
      <c r="B38" s="8" t="s">
        <v>212</v>
      </c>
      <c r="C38" s="9" t="s">
        <v>2437</v>
      </c>
      <c r="D38" s="9"/>
    </row>
    <row r="39" spans="1:4">
      <c r="A39" s="3">
        <v>37</v>
      </c>
      <c r="B39" s="8" t="s">
        <v>262</v>
      </c>
      <c r="C39" s="9" t="s">
        <v>2457</v>
      </c>
      <c r="D39" s="9"/>
    </row>
    <row r="40" spans="1:4">
      <c r="A40" s="3">
        <v>38</v>
      </c>
      <c r="B40" s="8" t="s">
        <v>275</v>
      </c>
      <c r="C40" s="9" t="s">
        <v>2465</v>
      </c>
      <c r="D40" s="9"/>
    </row>
    <row r="41" spans="1:4">
      <c r="A41" s="3">
        <v>39</v>
      </c>
      <c r="B41" s="8" t="s">
        <v>214</v>
      </c>
      <c r="C41" s="9" t="s">
        <v>2438</v>
      </c>
      <c r="D41" s="9"/>
    </row>
    <row r="42" spans="1:4">
      <c r="A42" s="3">
        <v>40</v>
      </c>
      <c r="B42" s="8" t="s">
        <v>215</v>
      </c>
      <c r="C42" s="9" t="s">
        <v>7</v>
      </c>
      <c r="D42" s="9"/>
    </row>
    <row r="43" spans="1:4">
      <c r="A43" s="3">
        <v>41</v>
      </c>
      <c r="B43" s="8" t="s">
        <v>276</v>
      </c>
      <c r="C43" s="9" t="s">
        <v>38</v>
      </c>
      <c r="D43" s="9"/>
    </row>
    <row r="44" spans="1:4">
      <c r="A44" s="3">
        <v>42</v>
      </c>
      <c r="B44" s="8" t="s">
        <v>317</v>
      </c>
      <c r="C44" s="9" t="s">
        <v>59</v>
      </c>
      <c r="D44" s="9"/>
    </row>
    <row r="45" spans="1:4">
      <c r="A45" s="3">
        <v>43</v>
      </c>
      <c r="B45" s="8" t="s">
        <v>318</v>
      </c>
      <c r="C45" s="9" t="s">
        <v>2485</v>
      </c>
      <c r="D45" s="9"/>
    </row>
    <row r="46" spans="1:4">
      <c r="A46" s="3">
        <v>44</v>
      </c>
      <c r="B46" s="8" t="s">
        <v>319</v>
      </c>
      <c r="C46" s="9" t="s">
        <v>2486</v>
      </c>
      <c r="D46" s="9"/>
    </row>
    <row r="47" spans="1:4">
      <c r="A47" s="3">
        <v>45</v>
      </c>
      <c r="B47" s="8" t="s">
        <v>277</v>
      </c>
      <c r="C47" s="9" t="s">
        <v>39</v>
      </c>
      <c r="D47" s="9"/>
    </row>
    <row r="48" spans="1:4">
      <c r="A48" s="3">
        <v>46</v>
      </c>
      <c r="B48" s="8" t="s">
        <v>216</v>
      </c>
      <c r="C48" s="9" t="s">
        <v>2439</v>
      </c>
      <c r="D48" s="9"/>
    </row>
    <row r="49" spans="1:4">
      <c r="A49" s="3">
        <v>47</v>
      </c>
      <c r="B49" s="8" t="s">
        <v>217</v>
      </c>
      <c r="C49" s="9" t="s">
        <v>8</v>
      </c>
      <c r="D49" s="9"/>
    </row>
    <row r="50" spans="1:4">
      <c r="A50" s="3">
        <v>48</v>
      </c>
      <c r="B50" s="8" t="s">
        <v>406</v>
      </c>
      <c r="C50" s="9" t="s">
        <v>2545</v>
      </c>
      <c r="D50" s="9"/>
    </row>
    <row r="51" spans="1:4">
      <c r="A51" s="3">
        <v>49</v>
      </c>
      <c r="B51" s="8" t="s">
        <v>278</v>
      </c>
      <c r="C51" s="9" t="s">
        <v>40</v>
      </c>
      <c r="D51" s="9"/>
    </row>
    <row r="52" spans="1:4">
      <c r="A52" s="3">
        <v>50</v>
      </c>
      <c r="B52" s="8" t="s">
        <v>218</v>
      </c>
      <c r="C52" s="9" t="s">
        <v>9</v>
      </c>
      <c r="D52" s="9"/>
    </row>
    <row r="53" spans="1:4">
      <c r="A53" s="3">
        <v>51</v>
      </c>
      <c r="B53" s="8" t="s">
        <v>366</v>
      </c>
      <c r="C53" s="9" t="s">
        <v>2516</v>
      </c>
      <c r="D53" s="9"/>
    </row>
    <row r="54" spans="1:4">
      <c r="A54" s="3">
        <v>52</v>
      </c>
      <c r="B54" s="8" t="s">
        <v>279</v>
      </c>
      <c r="C54" s="9" t="s">
        <v>41</v>
      </c>
      <c r="D54" s="9"/>
    </row>
    <row r="55" spans="1:4">
      <c r="A55" s="3">
        <v>53</v>
      </c>
      <c r="B55" s="8" t="s">
        <v>280</v>
      </c>
      <c r="C55" s="9" t="s">
        <v>2466</v>
      </c>
      <c r="D55" s="9"/>
    </row>
    <row r="56" spans="1:4">
      <c r="A56" s="3">
        <v>54</v>
      </c>
      <c r="B56" s="8" t="s">
        <v>320</v>
      </c>
      <c r="C56" s="9" t="s">
        <v>2487</v>
      </c>
      <c r="D56" s="9"/>
    </row>
    <row r="57" spans="1:4">
      <c r="A57" s="3">
        <v>55</v>
      </c>
      <c r="B57" s="8" t="s">
        <v>367</v>
      </c>
      <c r="C57" s="91" t="s">
        <v>2552</v>
      </c>
      <c r="D57" s="9"/>
    </row>
    <row r="58" spans="1:4">
      <c r="A58" s="3">
        <v>56</v>
      </c>
      <c r="B58" s="8" t="s">
        <v>330</v>
      </c>
      <c r="C58" s="9" t="s">
        <v>2488</v>
      </c>
      <c r="D58" s="9"/>
    </row>
    <row r="59" spans="1:4">
      <c r="A59" s="3">
        <v>57</v>
      </c>
      <c r="B59" s="8" t="s">
        <v>435</v>
      </c>
      <c r="C59" s="9" t="s">
        <v>2440</v>
      </c>
      <c r="D59" s="9"/>
    </row>
    <row r="60" spans="1:4">
      <c r="A60" s="3">
        <v>58</v>
      </c>
      <c r="B60" s="8" t="s">
        <v>368</v>
      </c>
      <c r="C60" s="9" t="s">
        <v>2517</v>
      </c>
      <c r="D60" s="9"/>
    </row>
    <row r="61" spans="1:4">
      <c r="A61" s="3">
        <v>59</v>
      </c>
      <c r="B61" s="8" t="s">
        <v>219</v>
      </c>
      <c r="C61" s="9" t="s">
        <v>10</v>
      </c>
      <c r="D61" s="9"/>
    </row>
    <row r="62" spans="1:4">
      <c r="A62" s="3">
        <v>60</v>
      </c>
      <c r="B62" s="8" t="s">
        <v>281</v>
      </c>
      <c r="C62" s="9" t="s">
        <v>42</v>
      </c>
      <c r="D62" s="9"/>
    </row>
    <row r="63" spans="1:4">
      <c r="A63" s="3">
        <v>61</v>
      </c>
      <c r="B63" s="8" t="s">
        <v>282</v>
      </c>
      <c r="C63" s="9" t="s">
        <v>2467</v>
      </c>
      <c r="D63" s="9"/>
    </row>
    <row r="64" spans="1:4">
      <c r="A64" s="3">
        <v>62</v>
      </c>
      <c r="B64" s="8" t="s">
        <v>283</v>
      </c>
      <c r="C64" s="9" t="s">
        <v>43</v>
      </c>
      <c r="D64" s="9"/>
    </row>
    <row r="65" spans="1:4">
      <c r="A65" s="3">
        <v>63</v>
      </c>
      <c r="B65" s="8" t="s">
        <v>220</v>
      </c>
      <c r="C65" s="9" t="s">
        <v>2441</v>
      </c>
      <c r="D65" s="9"/>
    </row>
    <row r="66" spans="1:4">
      <c r="A66" s="3">
        <v>64</v>
      </c>
      <c r="B66" s="8" t="s">
        <v>284</v>
      </c>
      <c r="C66" s="9" t="s">
        <v>44</v>
      </c>
      <c r="D66" s="9"/>
    </row>
    <row r="67" spans="1:4">
      <c r="A67" s="3">
        <v>65</v>
      </c>
      <c r="B67" s="8" t="s">
        <v>221</v>
      </c>
      <c r="C67" s="9" t="s">
        <v>2442</v>
      </c>
      <c r="D67" s="9"/>
    </row>
    <row r="68" spans="1:4">
      <c r="A68" s="3">
        <v>66</v>
      </c>
      <c r="B68" s="8" t="s">
        <v>222</v>
      </c>
      <c r="C68" s="9" t="s">
        <v>11</v>
      </c>
      <c r="D68" s="9"/>
    </row>
    <row r="69" spans="1:4">
      <c r="A69" s="3">
        <v>67</v>
      </c>
      <c r="B69" s="8" t="s">
        <v>369</v>
      </c>
      <c r="C69" s="9" t="s">
        <v>79</v>
      </c>
      <c r="D69" s="9"/>
    </row>
    <row r="70" spans="1:4">
      <c r="A70" s="3">
        <v>68</v>
      </c>
      <c r="B70" s="8" t="s">
        <v>252</v>
      </c>
      <c r="C70" s="91" t="s">
        <v>2598</v>
      </c>
      <c r="D70" s="9"/>
    </row>
    <row r="71" spans="1:4">
      <c r="A71" s="3">
        <v>69</v>
      </c>
      <c r="B71" s="8" t="s">
        <v>223</v>
      </c>
      <c r="C71" s="9" t="s">
        <v>2443</v>
      </c>
      <c r="D71" s="9"/>
    </row>
    <row r="72" spans="1:4">
      <c r="A72" s="3">
        <v>70</v>
      </c>
      <c r="B72" s="8" t="s">
        <v>407</v>
      </c>
      <c r="C72" s="9" t="s">
        <v>88</v>
      </c>
      <c r="D72" s="9"/>
    </row>
    <row r="73" spans="1:4">
      <c r="A73" s="3">
        <v>71</v>
      </c>
      <c r="B73" s="8" t="s">
        <v>370</v>
      </c>
      <c r="C73" s="9" t="s">
        <v>2518</v>
      </c>
      <c r="D73" s="9"/>
    </row>
    <row r="74" spans="1:4">
      <c r="A74" s="3">
        <v>72</v>
      </c>
      <c r="B74" s="8" t="s">
        <v>371</v>
      </c>
      <c r="C74" s="9" t="s">
        <v>2519</v>
      </c>
      <c r="D74" s="9"/>
    </row>
    <row r="75" spans="1:4">
      <c r="A75" s="3">
        <v>73</v>
      </c>
      <c r="B75" s="8" t="s">
        <v>224</v>
      </c>
      <c r="C75" s="9" t="s">
        <v>2444</v>
      </c>
      <c r="D75" s="9"/>
    </row>
    <row r="76" spans="1:4">
      <c r="A76" s="3">
        <v>74</v>
      </c>
      <c r="B76" s="8" t="s">
        <v>225</v>
      </c>
      <c r="C76" s="9" t="s">
        <v>12</v>
      </c>
      <c r="D76" s="9"/>
    </row>
    <row r="77" spans="1:4">
      <c r="A77" s="3">
        <v>75</v>
      </c>
      <c r="B77" s="8" t="s">
        <v>321</v>
      </c>
      <c r="C77" s="9" t="s">
        <v>60</v>
      </c>
      <c r="D77" s="9"/>
    </row>
    <row r="78" spans="1:4">
      <c r="A78" s="3">
        <v>76</v>
      </c>
      <c r="B78" s="8" t="s">
        <v>372</v>
      </c>
      <c r="C78" s="9" t="s">
        <v>2520</v>
      </c>
      <c r="D78" s="9"/>
    </row>
    <row r="79" spans="1:4">
      <c r="A79" s="3">
        <v>77</v>
      </c>
      <c r="B79" s="8" t="s">
        <v>226</v>
      </c>
      <c r="C79" s="9" t="s">
        <v>13</v>
      </c>
      <c r="D79" s="9"/>
    </row>
    <row r="80" spans="1:4">
      <c r="A80" s="3">
        <v>78</v>
      </c>
      <c r="B80" s="8" t="s">
        <v>373</v>
      </c>
      <c r="C80" s="9" t="s">
        <v>80</v>
      </c>
      <c r="D80" s="9"/>
    </row>
    <row r="81" spans="1:4">
      <c r="A81" s="3">
        <v>79</v>
      </c>
      <c r="B81" s="8" t="s">
        <v>374</v>
      </c>
      <c r="C81" s="9" t="s">
        <v>2521</v>
      </c>
      <c r="D81" s="9"/>
    </row>
    <row r="82" spans="1:4">
      <c r="A82" s="3">
        <v>80</v>
      </c>
      <c r="B82" s="8" t="s">
        <v>285</v>
      </c>
      <c r="C82" s="9" t="s">
        <v>2468</v>
      </c>
      <c r="D82" s="9"/>
    </row>
    <row r="83" spans="1:4">
      <c r="A83" s="3">
        <v>81</v>
      </c>
      <c r="B83" s="8" t="s">
        <v>286</v>
      </c>
      <c r="C83" s="9" t="s">
        <v>45</v>
      </c>
      <c r="D83" s="9"/>
    </row>
    <row r="84" spans="1:4">
      <c r="A84" s="3">
        <v>82</v>
      </c>
      <c r="B84" s="8" t="s">
        <v>227</v>
      </c>
      <c r="C84" s="9" t="s">
        <v>14</v>
      </c>
      <c r="D84" s="9"/>
    </row>
    <row r="85" spans="1:4">
      <c r="A85" s="3">
        <v>83</v>
      </c>
      <c r="B85" s="8" t="s">
        <v>228</v>
      </c>
      <c r="C85" s="9" t="s">
        <v>15</v>
      </c>
      <c r="D85" s="9"/>
    </row>
    <row r="86" spans="1:4">
      <c r="A86" s="3">
        <v>84</v>
      </c>
      <c r="B86" s="8" t="s">
        <v>287</v>
      </c>
      <c r="C86" s="9" t="s">
        <v>46</v>
      </c>
      <c r="D86" s="9"/>
    </row>
    <row r="87" spans="1:4">
      <c r="A87" s="3">
        <v>85</v>
      </c>
      <c r="B87" s="8" t="s">
        <v>288</v>
      </c>
      <c r="C87" s="9" t="s">
        <v>2469</v>
      </c>
      <c r="D87" s="9"/>
    </row>
    <row r="88" spans="1:4">
      <c r="A88" s="3">
        <v>86</v>
      </c>
      <c r="B88" s="8" t="s">
        <v>375</v>
      </c>
      <c r="C88" s="9" t="s">
        <v>2522</v>
      </c>
      <c r="D88" s="9"/>
    </row>
    <row r="89" spans="1:4">
      <c r="A89" s="3">
        <v>87</v>
      </c>
      <c r="B89" s="8" t="s">
        <v>289</v>
      </c>
      <c r="C89" s="9" t="s">
        <v>47</v>
      </c>
      <c r="D89" s="9"/>
    </row>
    <row r="90" spans="1:4">
      <c r="A90" s="3">
        <v>88</v>
      </c>
      <c r="B90" s="8" t="s">
        <v>376</v>
      </c>
      <c r="C90" s="9" t="s">
        <v>2523</v>
      </c>
      <c r="D90" s="9"/>
    </row>
    <row r="91" spans="1:4">
      <c r="A91" s="3">
        <v>89</v>
      </c>
      <c r="B91" s="8" t="s">
        <v>377</v>
      </c>
      <c r="C91" s="9" t="s">
        <v>2524</v>
      </c>
      <c r="D91" s="9"/>
    </row>
    <row r="92" spans="1:4">
      <c r="A92" s="3">
        <v>90</v>
      </c>
      <c r="B92" s="8" t="s">
        <v>322</v>
      </c>
      <c r="C92" s="9" t="s">
        <v>61</v>
      </c>
      <c r="D92" s="9"/>
    </row>
    <row r="93" spans="1:4">
      <c r="A93" s="3">
        <v>91</v>
      </c>
      <c r="B93" s="8" t="s">
        <v>323</v>
      </c>
      <c r="C93" s="9" t="s">
        <v>62</v>
      </c>
      <c r="D93" s="9"/>
    </row>
    <row r="94" spans="1:4">
      <c r="A94" s="3">
        <v>92</v>
      </c>
      <c r="B94" s="8" t="s">
        <v>324</v>
      </c>
      <c r="C94" s="9" t="s">
        <v>2489</v>
      </c>
      <c r="D94" s="9"/>
    </row>
    <row r="95" spans="1:4">
      <c r="A95" s="3">
        <v>93</v>
      </c>
      <c r="B95" s="8" t="s">
        <v>325</v>
      </c>
      <c r="C95" s="9" t="s">
        <v>63</v>
      </c>
      <c r="D95" s="9"/>
    </row>
    <row r="96" spans="1:4">
      <c r="A96" s="3">
        <v>94</v>
      </c>
      <c r="B96" s="8" t="s">
        <v>378</v>
      </c>
      <c r="C96" s="9" t="s">
        <v>2525</v>
      </c>
      <c r="D96" s="9"/>
    </row>
    <row r="97" spans="1:4">
      <c r="A97" s="3">
        <v>95</v>
      </c>
      <c r="B97" s="8" t="s">
        <v>326</v>
      </c>
      <c r="C97" s="9" t="s">
        <v>64</v>
      </c>
      <c r="D97" s="9"/>
    </row>
    <row r="98" spans="1:4">
      <c r="A98" s="3">
        <v>96</v>
      </c>
      <c r="B98" s="8" t="s">
        <v>379</v>
      </c>
      <c r="C98" s="9" t="s">
        <v>2526</v>
      </c>
      <c r="D98" s="9"/>
    </row>
    <row r="99" spans="1:4">
      <c r="A99" s="3">
        <v>97</v>
      </c>
      <c r="B99" s="8" t="s">
        <v>290</v>
      </c>
      <c r="C99" s="9" t="s">
        <v>48</v>
      </c>
      <c r="D99" s="9"/>
    </row>
    <row r="100" spans="1:4">
      <c r="A100" s="3">
        <v>98</v>
      </c>
      <c r="B100" s="8" t="s">
        <v>327</v>
      </c>
      <c r="C100" s="9" t="s">
        <v>2490</v>
      </c>
      <c r="D100" s="9"/>
    </row>
    <row r="101" spans="1:4">
      <c r="A101" s="3">
        <v>99</v>
      </c>
      <c r="B101" s="8" t="s">
        <v>328</v>
      </c>
      <c r="C101" s="9" t="s">
        <v>2491</v>
      </c>
      <c r="D101" s="9"/>
    </row>
    <row r="102" spans="1:4">
      <c r="A102" s="3">
        <v>100</v>
      </c>
      <c r="B102" s="8" t="s">
        <v>329</v>
      </c>
      <c r="C102" s="9" t="s">
        <v>2492</v>
      </c>
      <c r="D102" s="9"/>
    </row>
    <row r="103" spans="1:4">
      <c r="A103" s="3">
        <v>101</v>
      </c>
      <c r="B103" s="8" t="s">
        <v>229</v>
      </c>
      <c r="C103" s="9" t="s">
        <v>16</v>
      </c>
      <c r="D103" s="9"/>
    </row>
    <row r="104" spans="1:4">
      <c r="A104" s="3">
        <v>102</v>
      </c>
      <c r="B104" s="8" t="s">
        <v>408</v>
      </c>
      <c r="C104" s="9" t="s">
        <v>89</v>
      </c>
      <c r="D104" s="9"/>
    </row>
    <row r="105" spans="1:4">
      <c r="A105" s="3">
        <v>103</v>
      </c>
      <c r="B105" s="8" t="s">
        <v>332</v>
      </c>
      <c r="C105" s="9" t="s">
        <v>65</v>
      </c>
      <c r="D105" s="9"/>
    </row>
    <row r="106" spans="1:4">
      <c r="A106" s="3">
        <v>104</v>
      </c>
      <c r="B106" s="8" t="s">
        <v>333</v>
      </c>
      <c r="C106" s="9" t="s">
        <v>2493</v>
      </c>
      <c r="D106" s="9"/>
    </row>
    <row r="107" spans="1:4">
      <c r="A107" s="3">
        <v>105</v>
      </c>
      <c r="B107" s="8" t="s">
        <v>334</v>
      </c>
      <c r="C107" s="9" t="s">
        <v>2494</v>
      </c>
      <c r="D107" s="9"/>
    </row>
    <row r="108" spans="1:4">
      <c r="A108" s="3">
        <v>106</v>
      </c>
      <c r="B108" s="8" t="s">
        <v>380</v>
      </c>
      <c r="C108" s="9" t="s">
        <v>2527</v>
      </c>
      <c r="D108" s="9"/>
    </row>
    <row r="109" spans="1:4">
      <c r="A109" s="3">
        <v>107</v>
      </c>
      <c r="B109" s="8" t="s">
        <v>335</v>
      </c>
      <c r="C109" s="9" t="s">
        <v>2495</v>
      </c>
      <c r="D109" s="9"/>
    </row>
    <row r="110" spans="1:4">
      <c r="A110" s="3">
        <v>108</v>
      </c>
      <c r="B110" s="8" t="s">
        <v>230</v>
      </c>
      <c r="C110" s="9" t="s">
        <v>17</v>
      </c>
      <c r="D110" s="9"/>
    </row>
    <row r="111" spans="1:4">
      <c r="A111" s="3">
        <v>109</v>
      </c>
      <c r="B111" s="8" t="s">
        <v>231</v>
      </c>
      <c r="C111" s="9" t="s">
        <v>18</v>
      </c>
      <c r="D111" s="9"/>
    </row>
    <row r="112" spans="1:4">
      <c r="A112" s="3">
        <v>110</v>
      </c>
      <c r="B112" s="8" t="s">
        <v>232</v>
      </c>
      <c r="C112" s="9" t="s">
        <v>2445</v>
      </c>
      <c r="D112" s="9"/>
    </row>
    <row r="113" spans="1:4">
      <c r="A113" s="3">
        <v>111</v>
      </c>
      <c r="B113" s="5" t="s">
        <v>381</v>
      </c>
      <c r="C113" s="91" t="s">
        <v>81</v>
      </c>
      <c r="D113" s="9"/>
    </row>
    <row r="114" spans="1:4">
      <c r="A114" s="3">
        <v>112</v>
      </c>
      <c r="B114" s="8" t="s">
        <v>382</v>
      </c>
      <c r="C114" s="9" t="s">
        <v>2528</v>
      </c>
      <c r="D114" s="9"/>
    </row>
    <row r="115" spans="1:4">
      <c r="A115" s="3">
        <v>113</v>
      </c>
      <c r="B115" s="8" t="s">
        <v>383</v>
      </c>
      <c r="C115" s="9" t="s">
        <v>2529</v>
      </c>
      <c r="D115" s="9"/>
    </row>
    <row r="116" spans="1:4">
      <c r="A116" s="3">
        <v>114</v>
      </c>
      <c r="B116" s="8" t="s">
        <v>233</v>
      </c>
      <c r="C116" s="9" t="s">
        <v>19</v>
      </c>
      <c r="D116" s="9"/>
    </row>
    <row r="117" spans="1:4">
      <c r="A117" s="3">
        <v>115</v>
      </c>
      <c r="B117" s="8" t="s">
        <v>234</v>
      </c>
      <c r="C117" s="9" t="s">
        <v>20</v>
      </c>
      <c r="D117" s="9"/>
    </row>
    <row r="118" spans="1:4">
      <c r="A118" s="3">
        <v>116</v>
      </c>
      <c r="B118" s="8" t="s">
        <v>336</v>
      </c>
      <c r="C118" s="9" t="s">
        <v>2496</v>
      </c>
      <c r="D118" s="9"/>
    </row>
    <row r="119" spans="1:4">
      <c r="A119" s="3">
        <v>117</v>
      </c>
      <c r="B119" s="8" t="s">
        <v>337</v>
      </c>
      <c r="C119" s="9" t="s">
        <v>2497</v>
      </c>
      <c r="D119" s="9"/>
    </row>
    <row r="120" spans="1:4">
      <c r="A120" s="3">
        <v>118</v>
      </c>
      <c r="B120" s="8" t="s">
        <v>235</v>
      </c>
      <c r="C120" s="9" t="s">
        <v>2446</v>
      </c>
      <c r="D120" s="9"/>
    </row>
    <row r="121" spans="1:4">
      <c r="A121" s="3">
        <v>119</v>
      </c>
      <c r="B121" s="8" t="s">
        <v>385</v>
      </c>
      <c r="C121" s="9" t="s">
        <v>82</v>
      </c>
      <c r="D121" s="9"/>
    </row>
    <row r="122" spans="1:4">
      <c r="A122" s="3">
        <v>120</v>
      </c>
      <c r="B122" s="8" t="s">
        <v>409</v>
      </c>
      <c r="C122" s="9" t="s">
        <v>2546</v>
      </c>
      <c r="D122" s="9"/>
    </row>
    <row r="123" spans="1:4">
      <c r="A123" s="3">
        <v>121</v>
      </c>
      <c r="B123" s="8" t="s">
        <v>236</v>
      </c>
      <c r="C123" s="9" t="s">
        <v>21</v>
      </c>
      <c r="D123" s="9"/>
    </row>
    <row r="124" spans="1:4">
      <c r="A124" s="3">
        <v>122</v>
      </c>
      <c r="B124" s="8" t="s">
        <v>237</v>
      </c>
      <c r="C124" s="9" t="s">
        <v>2447</v>
      </c>
      <c r="D124" s="9"/>
    </row>
    <row r="125" spans="1:4">
      <c r="A125" s="3">
        <v>123</v>
      </c>
      <c r="B125" s="8" t="s">
        <v>291</v>
      </c>
      <c r="C125" s="9" t="s">
        <v>2470</v>
      </c>
      <c r="D125" s="9"/>
    </row>
    <row r="126" spans="1:4">
      <c r="A126" s="3">
        <v>124</v>
      </c>
      <c r="B126" s="8" t="s">
        <v>410</v>
      </c>
      <c r="C126" s="9" t="s">
        <v>2547</v>
      </c>
      <c r="D126" s="9"/>
    </row>
    <row r="127" spans="1:4">
      <c r="A127" s="3">
        <v>125</v>
      </c>
      <c r="B127" s="8" t="s">
        <v>387</v>
      </c>
      <c r="C127" s="9" t="s">
        <v>2530</v>
      </c>
      <c r="D127" s="9"/>
    </row>
    <row r="128" spans="1:4">
      <c r="A128" s="3">
        <v>126</v>
      </c>
      <c r="B128" s="8" t="s">
        <v>338</v>
      </c>
      <c r="C128" s="9" t="s">
        <v>66</v>
      </c>
      <c r="D128" s="9"/>
    </row>
    <row r="129" spans="1:4">
      <c r="A129" s="3">
        <v>127</v>
      </c>
      <c r="B129" s="8" t="s">
        <v>388</v>
      </c>
      <c r="C129" s="9" t="s">
        <v>83</v>
      </c>
      <c r="D129" s="9"/>
    </row>
    <row r="130" spans="1:4">
      <c r="A130" s="3">
        <v>128</v>
      </c>
      <c r="B130" s="8" t="s">
        <v>292</v>
      </c>
      <c r="C130" s="9" t="s">
        <v>49</v>
      </c>
      <c r="D130" s="9"/>
    </row>
    <row r="131" spans="1:4">
      <c r="A131" s="3">
        <v>129</v>
      </c>
      <c r="B131" s="8" t="s">
        <v>238</v>
      </c>
      <c r="C131" s="9" t="s">
        <v>2448</v>
      </c>
      <c r="D131" s="9"/>
    </row>
    <row r="132" spans="1:4">
      <c r="A132" s="3">
        <v>130</v>
      </c>
      <c r="B132" s="8" t="s">
        <v>239</v>
      </c>
      <c r="C132" s="9" t="s">
        <v>22</v>
      </c>
      <c r="D132" s="9"/>
    </row>
    <row r="133" spans="1:4">
      <c r="A133" s="3">
        <v>131</v>
      </c>
      <c r="B133" s="8" t="s">
        <v>339</v>
      </c>
      <c r="C133" s="9" t="s">
        <v>67</v>
      </c>
      <c r="D133" s="9"/>
    </row>
    <row r="134" spans="1:4">
      <c r="A134" s="3">
        <v>132</v>
      </c>
      <c r="B134" s="8" t="s">
        <v>240</v>
      </c>
      <c r="C134" s="9" t="s">
        <v>23</v>
      </c>
      <c r="D134" s="9"/>
    </row>
    <row r="135" spans="1:4">
      <c r="A135" s="3">
        <v>133</v>
      </c>
      <c r="B135" s="8" t="s">
        <v>411</v>
      </c>
      <c r="C135" s="9" t="s">
        <v>90</v>
      </c>
      <c r="D135" s="9"/>
    </row>
    <row r="136" spans="1:4">
      <c r="A136" s="3">
        <v>134</v>
      </c>
      <c r="B136" s="8" t="s">
        <v>340</v>
      </c>
      <c r="C136" s="9" t="s">
        <v>68</v>
      </c>
      <c r="D136" s="9"/>
    </row>
    <row r="137" spans="1:4">
      <c r="A137" s="3">
        <v>135</v>
      </c>
      <c r="B137" s="8" t="s">
        <v>389</v>
      </c>
      <c r="C137" s="9" t="s">
        <v>2531</v>
      </c>
      <c r="D137" s="9"/>
    </row>
    <row r="138" spans="1:4">
      <c r="A138" s="3">
        <v>136</v>
      </c>
      <c r="B138" s="8" t="s">
        <v>412</v>
      </c>
      <c r="C138" s="9" t="s">
        <v>2548</v>
      </c>
      <c r="D138" s="9"/>
    </row>
    <row r="139" spans="1:4">
      <c r="A139" s="3">
        <v>137</v>
      </c>
      <c r="B139" s="8" t="s">
        <v>293</v>
      </c>
      <c r="C139" s="9" t="s">
        <v>50</v>
      </c>
      <c r="D139" s="9"/>
    </row>
    <row r="140" spans="1:4">
      <c r="A140" s="3">
        <v>138</v>
      </c>
      <c r="B140" s="8" t="s">
        <v>241</v>
      </c>
      <c r="C140" s="9" t="s">
        <v>2449</v>
      </c>
      <c r="D140" s="9"/>
    </row>
    <row r="141" spans="1:4">
      <c r="A141" s="3">
        <v>139</v>
      </c>
      <c r="B141" s="8" t="s">
        <v>242</v>
      </c>
      <c r="C141" s="9" t="s">
        <v>24</v>
      </c>
      <c r="D141" s="9"/>
    </row>
    <row r="142" spans="1:4">
      <c r="A142" s="3">
        <v>140</v>
      </c>
      <c r="B142" s="8" t="s">
        <v>413</v>
      </c>
      <c r="C142" s="9" t="s">
        <v>91</v>
      </c>
      <c r="D142" s="9"/>
    </row>
    <row r="143" spans="1:4">
      <c r="A143" s="3">
        <v>141</v>
      </c>
      <c r="B143" s="8" t="s">
        <v>390</v>
      </c>
      <c r="C143" s="9" t="s">
        <v>2532</v>
      </c>
      <c r="D143" s="9"/>
    </row>
    <row r="144" spans="1:4">
      <c r="A144" s="3">
        <v>142</v>
      </c>
      <c r="B144" s="8" t="s">
        <v>341</v>
      </c>
      <c r="C144" s="9" t="s">
        <v>2498</v>
      </c>
      <c r="D144" s="9"/>
    </row>
    <row r="145" spans="1:4">
      <c r="A145" s="3">
        <v>143</v>
      </c>
      <c r="B145" s="8" t="s">
        <v>342</v>
      </c>
      <c r="C145" s="9" t="s">
        <v>2499</v>
      </c>
      <c r="D145" s="9"/>
    </row>
    <row r="146" spans="1:4">
      <c r="A146" s="3">
        <v>144</v>
      </c>
      <c r="B146" s="8" t="s">
        <v>414</v>
      </c>
      <c r="C146" s="9" t="s">
        <v>92</v>
      </c>
      <c r="D146" s="9"/>
    </row>
    <row r="147" spans="1:4">
      <c r="A147" s="3">
        <v>145</v>
      </c>
      <c r="B147" s="8" t="s">
        <v>343</v>
      </c>
      <c r="C147" s="9" t="s">
        <v>2500</v>
      </c>
      <c r="D147" s="9"/>
    </row>
    <row r="148" spans="1:4">
      <c r="A148" s="3">
        <v>146</v>
      </c>
      <c r="B148" s="8" t="s">
        <v>294</v>
      </c>
      <c r="C148" s="9" t="s">
        <v>2471</v>
      </c>
      <c r="D148" s="9"/>
    </row>
    <row r="149" spans="1:4">
      <c r="A149" s="3">
        <v>147</v>
      </c>
      <c r="B149" s="8" t="s">
        <v>415</v>
      </c>
      <c r="C149" s="9" t="s">
        <v>2549</v>
      </c>
      <c r="D149" s="9"/>
    </row>
    <row r="150" spans="1:4">
      <c r="A150" s="3">
        <v>148</v>
      </c>
      <c r="B150" s="8" t="s">
        <v>295</v>
      </c>
      <c r="C150" s="9" t="s">
        <v>51</v>
      </c>
      <c r="D150" s="9"/>
    </row>
    <row r="151" spans="1:4">
      <c r="A151" s="3">
        <v>149</v>
      </c>
      <c r="B151" s="8" t="s">
        <v>296</v>
      </c>
      <c r="C151" s="9" t="s">
        <v>2472</v>
      </c>
      <c r="D151" s="9"/>
    </row>
    <row r="152" spans="1:4">
      <c r="A152" s="3">
        <v>150</v>
      </c>
      <c r="B152" s="8" t="s">
        <v>344</v>
      </c>
      <c r="C152" s="9" t="s">
        <v>2501</v>
      </c>
      <c r="D152" s="9"/>
    </row>
    <row r="153" spans="1:4">
      <c r="A153" s="3">
        <v>151</v>
      </c>
      <c r="B153" s="8" t="s">
        <v>391</v>
      </c>
      <c r="C153" s="9" t="s">
        <v>2533</v>
      </c>
      <c r="D153" s="9"/>
    </row>
    <row r="154" spans="1:4">
      <c r="A154" s="3">
        <v>152</v>
      </c>
      <c r="B154" s="8" t="s">
        <v>392</v>
      </c>
      <c r="C154" s="9" t="s">
        <v>84</v>
      </c>
      <c r="D154" s="9"/>
    </row>
    <row r="155" spans="1:4">
      <c r="A155" s="3">
        <v>153</v>
      </c>
      <c r="B155" s="8" t="s">
        <v>297</v>
      </c>
      <c r="C155" s="9" t="s">
        <v>52</v>
      </c>
      <c r="D155" s="9"/>
    </row>
    <row r="156" spans="1:4">
      <c r="A156" s="3">
        <v>154</v>
      </c>
      <c r="B156" s="8" t="s">
        <v>345</v>
      </c>
      <c r="C156" s="9" t="s">
        <v>69</v>
      </c>
      <c r="D156" s="9"/>
    </row>
    <row r="157" spans="1:4">
      <c r="A157" s="3">
        <v>155</v>
      </c>
      <c r="B157" s="8" t="s">
        <v>331</v>
      </c>
      <c r="C157" s="9" t="s">
        <v>2502</v>
      </c>
      <c r="D157" s="9"/>
    </row>
    <row r="158" spans="1:4">
      <c r="A158" s="3">
        <v>156</v>
      </c>
      <c r="B158" s="8" t="s">
        <v>386</v>
      </c>
      <c r="C158" s="9" t="s">
        <v>2534</v>
      </c>
      <c r="D158" s="9"/>
    </row>
    <row r="159" spans="1:4">
      <c r="A159" s="3">
        <v>157</v>
      </c>
      <c r="B159" s="8" t="s">
        <v>393</v>
      </c>
      <c r="C159" s="9" t="s">
        <v>2535</v>
      </c>
      <c r="D159" s="9"/>
    </row>
    <row r="160" spans="1:4">
      <c r="A160" s="3">
        <v>158</v>
      </c>
      <c r="B160" s="8" t="s">
        <v>394</v>
      </c>
      <c r="C160" s="9" t="s">
        <v>2536</v>
      </c>
      <c r="D160" s="9"/>
    </row>
    <row r="161" spans="1:4">
      <c r="A161" s="3">
        <v>159</v>
      </c>
      <c r="B161" s="8" t="s">
        <v>243</v>
      </c>
      <c r="C161" s="9" t="s">
        <v>25</v>
      </c>
      <c r="D161" s="9"/>
    </row>
    <row r="162" spans="1:4">
      <c r="A162" s="3">
        <v>160</v>
      </c>
      <c r="B162" s="8" t="s">
        <v>298</v>
      </c>
      <c r="C162" s="9" t="s">
        <v>2473</v>
      </c>
      <c r="D162" s="9"/>
    </row>
    <row r="163" spans="1:4">
      <c r="A163" s="3">
        <v>161</v>
      </c>
      <c r="B163" s="8" t="s">
        <v>299</v>
      </c>
      <c r="C163" s="9" t="s">
        <v>2474</v>
      </c>
      <c r="D163" s="9"/>
    </row>
    <row r="164" spans="1:4">
      <c r="A164" s="3">
        <v>162</v>
      </c>
      <c r="B164" s="8" t="s">
        <v>300</v>
      </c>
      <c r="C164" s="9" t="s">
        <v>2475</v>
      </c>
      <c r="D164" s="9"/>
    </row>
    <row r="165" spans="1:4">
      <c r="A165" s="3">
        <v>163</v>
      </c>
      <c r="B165" s="8" t="s">
        <v>416</v>
      </c>
      <c r="C165" s="9" t="s">
        <v>93</v>
      </c>
      <c r="D165" s="9"/>
    </row>
    <row r="166" spans="1:4">
      <c r="A166" s="3">
        <v>164</v>
      </c>
      <c r="B166" s="8" t="s">
        <v>395</v>
      </c>
      <c r="C166" s="9" t="s">
        <v>85</v>
      </c>
      <c r="D166" s="9"/>
    </row>
    <row r="167" spans="1:4">
      <c r="A167" s="3">
        <v>165</v>
      </c>
      <c r="B167" s="8" t="s">
        <v>244</v>
      </c>
      <c r="C167" s="9" t="s">
        <v>2450</v>
      </c>
      <c r="D167" s="9"/>
    </row>
    <row r="168" spans="1:4">
      <c r="A168" s="3">
        <v>166</v>
      </c>
      <c r="B168" s="8" t="s">
        <v>346</v>
      </c>
      <c r="C168" s="9" t="s">
        <v>2503</v>
      </c>
      <c r="D168" s="9"/>
    </row>
    <row r="169" spans="1:4">
      <c r="A169" s="3">
        <v>167</v>
      </c>
      <c r="B169" s="8" t="s">
        <v>245</v>
      </c>
      <c r="C169" s="9" t="s">
        <v>26</v>
      </c>
      <c r="D169" s="9"/>
    </row>
    <row r="170" spans="1:4">
      <c r="A170" s="3">
        <v>168</v>
      </c>
      <c r="B170" s="8" t="s">
        <v>396</v>
      </c>
      <c r="C170" s="9" t="s">
        <v>86</v>
      </c>
      <c r="D170" s="9"/>
    </row>
    <row r="171" spans="1:4">
      <c r="A171" s="3">
        <v>169</v>
      </c>
      <c r="B171" s="8" t="s">
        <v>246</v>
      </c>
      <c r="C171" s="9" t="s">
        <v>27</v>
      </c>
      <c r="D171" s="9"/>
    </row>
    <row r="172" spans="1:4">
      <c r="A172" s="3">
        <v>170</v>
      </c>
      <c r="B172" s="8" t="s">
        <v>247</v>
      </c>
      <c r="C172" s="9" t="s">
        <v>2451</v>
      </c>
      <c r="D172" s="9"/>
    </row>
    <row r="173" spans="1:4">
      <c r="A173" s="3">
        <v>171</v>
      </c>
      <c r="B173" s="8" t="s">
        <v>347</v>
      </c>
      <c r="C173" s="9" t="s">
        <v>2504</v>
      </c>
      <c r="D173" s="9"/>
    </row>
    <row r="174" spans="1:4">
      <c r="A174" s="3">
        <v>172</v>
      </c>
      <c r="B174" s="8" t="s">
        <v>301</v>
      </c>
      <c r="C174" s="9" t="s">
        <v>2476</v>
      </c>
      <c r="D174" s="9"/>
    </row>
    <row r="175" spans="1:4">
      <c r="A175" s="3">
        <v>173</v>
      </c>
      <c r="B175" s="8" t="s">
        <v>397</v>
      </c>
      <c r="C175" s="9" t="s">
        <v>2537</v>
      </c>
      <c r="D175" s="9"/>
    </row>
    <row r="176" spans="1:4">
      <c r="A176" s="3">
        <v>174</v>
      </c>
      <c r="B176" s="8" t="s">
        <v>398</v>
      </c>
      <c r="C176" s="9" t="s">
        <v>2538</v>
      </c>
      <c r="D176" s="9"/>
    </row>
    <row r="177" spans="1:4">
      <c r="A177" s="3">
        <v>175</v>
      </c>
      <c r="B177" s="8" t="s">
        <v>417</v>
      </c>
      <c r="C177" s="9" t="s">
        <v>2550</v>
      </c>
      <c r="D177" s="9"/>
    </row>
    <row r="178" spans="1:4">
      <c r="A178" s="3">
        <v>176</v>
      </c>
      <c r="B178" s="8" t="s">
        <v>248</v>
      </c>
      <c r="C178" s="9" t="s">
        <v>28</v>
      </c>
      <c r="D178" s="9"/>
    </row>
    <row r="179" spans="1:4">
      <c r="A179" s="3">
        <v>177</v>
      </c>
      <c r="B179" s="8" t="s">
        <v>249</v>
      </c>
      <c r="C179" s="9" t="s">
        <v>2452</v>
      </c>
      <c r="D179" s="9"/>
    </row>
    <row r="180" spans="1:4">
      <c r="A180" s="3">
        <v>178</v>
      </c>
      <c r="B180" s="8" t="s">
        <v>250</v>
      </c>
      <c r="C180" s="9" t="s">
        <v>2453</v>
      </c>
      <c r="D180" s="9"/>
    </row>
    <row r="181" spans="1:4">
      <c r="A181" s="3">
        <v>179</v>
      </c>
      <c r="B181" s="8" t="s">
        <v>399</v>
      </c>
      <c r="C181" s="9" t="s">
        <v>2539</v>
      </c>
      <c r="D181" s="9"/>
    </row>
    <row r="182" spans="1:4">
      <c r="A182" s="3">
        <v>180</v>
      </c>
      <c r="B182" s="8" t="s">
        <v>348</v>
      </c>
      <c r="C182" s="9" t="s">
        <v>70</v>
      </c>
      <c r="D182" s="9"/>
    </row>
    <row r="183" spans="1:4">
      <c r="A183" s="3">
        <v>181</v>
      </c>
      <c r="B183" s="8" t="s">
        <v>251</v>
      </c>
      <c r="C183" s="9" t="s">
        <v>2454</v>
      </c>
      <c r="D183" s="9"/>
    </row>
    <row r="184" spans="1:4">
      <c r="A184" s="3">
        <v>182</v>
      </c>
      <c r="B184" s="8" t="s">
        <v>302</v>
      </c>
      <c r="C184" s="9" t="s">
        <v>53</v>
      </c>
      <c r="D184" s="9"/>
    </row>
    <row r="185" spans="1:4">
      <c r="A185" s="3">
        <v>183</v>
      </c>
      <c r="B185" s="8" t="s">
        <v>400</v>
      </c>
      <c r="C185" s="9" t="s">
        <v>2540</v>
      </c>
      <c r="D185" s="9"/>
    </row>
    <row r="186" spans="1:4">
      <c r="A186" s="3">
        <v>184</v>
      </c>
      <c r="B186" s="8" t="s">
        <v>401</v>
      </c>
      <c r="C186" s="9" t="s">
        <v>2541</v>
      </c>
      <c r="D186" s="9"/>
    </row>
    <row r="187" spans="1:4">
      <c r="A187" s="3">
        <v>185</v>
      </c>
      <c r="B187" s="8" t="s">
        <v>349</v>
      </c>
      <c r="C187" s="9" t="s">
        <v>2505</v>
      </c>
      <c r="D187" s="9"/>
    </row>
    <row r="188" spans="1:4">
      <c r="A188" s="3">
        <v>186</v>
      </c>
      <c r="B188" s="8" t="s">
        <v>350</v>
      </c>
      <c r="C188" s="9" t="s">
        <v>2506</v>
      </c>
      <c r="D188" s="9"/>
    </row>
    <row r="189" spans="1:4">
      <c r="A189" s="3">
        <v>187</v>
      </c>
      <c r="B189" s="8" t="s">
        <v>351</v>
      </c>
      <c r="C189" s="9" t="s">
        <v>2507</v>
      </c>
      <c r="D189" s="9"/>
    </row>
    <row r="190" spans="1:4">
      <c r="A190" s="3">
        <v>188</v>
      </c>
      <c r="B190" s="8" t="s">
        <v>384</v>
      </c>
      <c r="C190" s="9" t="s">
        <v>2542</v>
      </c>
      <c r="D190" s="9"/>
    </row>
    <row r="191" spans="1:4">
      <c r="A191" s="3">
        <v>189</v>
      </c>
      <c r="B191" s="8" t="s">
        <v>352</v>
      </c>
      <c r="C191" s="9" t="s">
        <v>71</v>
      </c>
      <c r="D191" s="9"/>
    </row>
    <row r="192" spans="1:4">
      <c r="A192" s="3">
        <v>190</v>
      </c>
      <c r="B192" s="8" t="s">
        <v>253</v>
      </c>
      <c r="C192" s="9" t="s">
        <v>29</v>
      </c>
      <c r="D192" s="9"/>
    </row>
    <row r="193" spans="1:4">
      <c r="A193" s="3">
        <v>191</v>
      </c>
      <c r="B193" s="8" t="s">
        <v>418</v>
      </c>
      <c r="C193" s="9" t="s">
        <v>94</v>
      </c>
      <c r="D193" s="9"/>
    </row>
    <row r="194" spans="1:4">
      <c r="A194" s="3">
        <v>192</v>
      </c>
      <c r="B194" s="8" t="s">
        <v>419</v>
      </c>
      <c r="C194" s="9" t="s">
        <v>95</v>
      </c>
      <c r="D194" s="9"/>
    </row>
    <row r="195" spans="1:4">
      <c r="A195" s="3">
        <v>193</v>
      </c>
      <c r="B195" s="8" t="s">
        <v>303</v>
      </c>
      <c r="C195" s="9" t="s">
        <v>2477</v>
      </c>
      <c r="D195" s="9"/>
    </row>
    <row r="196" spans="1:4">
      <c r="A196" s="3">
        <v>194</v>
      </c>
      <c r="B196" s="8" t="s">
        <v>254</v>
      </c>
      <c r="C196" s="9" t="s">
        <v>2455</v>
      </c>
      <c r="D196" s="9"/>
    </row>
    <row r="197" spans="1:4">
      <c r="A197" s="3">
        <v>195</v>
      </c>
      <c r="B197" s="8" t="s">
        <v>353</v>
      </c>
      <c r="C197" s="9" t="s">
        <v>2508</v>
      </c>
      <c r="D197" s="9"/>
    </row>
    <row r="198" spans="1:4">
      <c r="A198" s="3">
        <v>196</v>
      </c>
      <c r="B198" s="8" t="s">
        <v>354</v>
      </c>
      <c r="C198" s="9" t="s">
        <v>2509</v>
      </c>
      <c r="D198" s="9"/>
    </row>
    <row r="199" spans="1:4">
      <c r="A199" s="3">
        <v>197</v>
      </c>
      <c r="B199" s="8" t="s">
        <v>304</v>
      </c>
      <c r="C199" s="9" t="s">
        <v>2478</v>
      </c>
      <c r="D199" s="9"/>
    </row>
    <row r="200" spans="1:4">
      <c r="A200" s="3">
        <v>198</v>
      </c>
      <c r="B200" s="8" t="s">
        <v>420</v>
      </c>
      <c r="C200" s="9" t="s">
        <v>96</v>
      </c>
      <c r="D200" s="9"/>
    </row>
    <row r="201" spans="1:4">
      <c r="A201" s="3">
        <v>199</v>
      </c>
      <c r="B201" s="8" t="s">
        <v>255</v>
      </c>
      <c r="C201" s="9" t="s">
        <v>30</v>
      </c>
      <c r="D201" s="9"/>
    </row>
    <row r="202" spans="1:4">
      <c r="A202" s="3">
        <v>200</v>
      </c>
      <c r="B202" s="8" t="s">
        <v>402</v>
      </c>
      <c r="C202" s="9" t="s">
        <v>2543</v>
      </c>
      <c r="D202" s="9"/>
    </row>
    <row r="203" spans="1:4">
      <c r="A203" s="3">
        <v>201</v>
      </c>
      <c r="B203" s="8" t="s">
        <v>355</v>
      </c>
      <c r="C203" s="9" t="s">
        <v>2510</v>
      </c>
      <c r="D203" s="9"/>
    </row>
    <row r="204" spans="1:4">
      <c r="A204" s="3">
        <v>202</v>
      </c>
      <c r="B204" s="8" t="s">
        <v>403</v>
      </c>
      <c r="C204" s="9" t="s">
        <v>2558</v>
      </c>
      <c r="D204" s="9"/>
    </row>
    <row r="205" spans="1:4">
      <c r="A205" s="3">
        <v>203</v>
      </c>
      <c r="B205" s="8" t="s">
        <v>256</v>
      </c>
      <c r="C205" s="9" t="s">
        <v>2456</v>
      </c>
      <c r="D205" s="9"/>
    </row>
    <row r="206" spans="1:4">
      <c r="A206" s="3">
        <v>204</v>
      </c>
      <c r="B206" s="8" t="s">
        <v>263</v>
      </c>
      <c r="C206" s="9" t="s">
        <v>2458</v>
      </c>
      <c r="D206" s="9"/>
    </row>
    <row r="207" spans="1:4">
      <c r="A207" s="3">
        <v>205</v>
      </c>
      <c r="B207" s="8" t="s">
        <v>305</v>
      </c>
      <c r="C207" s="9" t="s">
        <v>54</v>
      </c>
      <c r="D207" s="9"/>
    </row>
    <row r="208" spans="1:4">
      <c r="A208" s="3">
        <v>206</v>
      </c>
      <c r="B208" s="8" t="s">
        <v>356</v>
      </c>
      <c r="C208" s="9" t="s">
        <v>2511</v>
      </c>
      <c r="D208" s="9"/>
    </row>
    <row r="209" spans="1:4">
      <c r="A209" s="3">
        <v>207</v>
      </c>
      <c r="B209" s="8" t="s">
        <v>421</v>
      </c>
      <c r="C209" s="9" t="s">
        <v>97</v>
      </c>
      <c r="D209" s="9"/>
    </row>
    <row r="210" spans="1:4">
      <c r="A210" s="3">
        <v>208</v>
      </c>
      <c r="B210" s="8" t="s">
        <v>306</v>
      </c>
      <c r="C210" s="9" t="s">
        <v>2479</v>
      </c>
      <c r="D210" s="9"/>
    </row>
    <row r="211" spans="1:4">
      <c r="A211" s="3">
        <v>209</v>
      </c>
      <c r="B211" s="8" t="s">
        <v>357</v>
      </c>
      <c r="C211" s="9" t="s">
        <v>72</v>
      </c>
      <c r="D211" s="9"/>
    </row>
    <row r="212" spans="1:4">
      <c r="A212" s="3">
        <v>210</v>
      </c>
      <c r="B212" s="8" t="s">
        <v>358</v>
      </c>
      <c r="C212" s="9" t="s">
        <v>73</v>
      </c>
      <c r="D212" s="9"/>
    </row>
    <row r="213" spans="1:4">
      <c r="A213" s="3">
        <v>211</v>
      </c>
      <c r="B213" s="8" t="s">
        <v>257</v>
      </c>
      <c r="C213" s="9" t="s">
        <v>31</v>
      </c>
      <c r="D213" s="9"/>
    </row>
    <row r="214" spans="1:4">
      <c r="A214" s="3">
        <v>212</v>
      </c>
      <c r="B214" s="8" t="s">
        <v>258</v>
      </c>
      <c r="C214" s="9" t="s">
        <v>32</v>
      </c>
      <c r="D214" s="9"/>
    </row>
    <row r="215" spans="1:4">
      <c r="A215" s="8"/>
      <c r="B215" s="9"/>
      <c r="C215" s="10"/>
      <c r="D215" s="10"/>
    </row>
    <row r="216" spans="1:4">
      <c r="A216" s="8"/>
      <c r="B216" s="9"/>
      <c r="C216" s="10"/>
      <c r="D216" s="10"/>
    </row>
  </sheetData>
  <sheetProtection algorithmName="SHA-512" hashValue="p3VAVzBTDEWVJfh5HMhfZvBbpu7xQ+8TS+VaxDEqj8YJNrREYiZfLCQ+kwYD+XvC03dL61g1XIbrFWmFZsDfpQ==" saltValue="R8UohHh9Myda9ELwE+WpGQ=="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3"/>
  <sheetViews>
    <sheetView showGridLines="0" zoomScaleNormal="100" zoomScalePageLayoutView="150" workbookViewId="0">
      <pane ySplit="3" topLeftCell="A4" activePane="bottomLeft" state="frozen"/>
      <selection activeCell="C1" sqref="C1"/>
      <selection pane="bottomLeft"/>
    </sheetView>
  </sheetViews>
  <sheetFormatPr defaultColWidth="8.7109375" defaultRowHeight="15"/>
  <cols>
    <col min="1" max="1" width="9.85546875" style="33" hidden="1" customWidth="1"/>
    <col min="2" max="2" width="7.5703125" style="33" hidden="1" customWidth="1"/>
    <col min="3" max="3" width="5.7109375" style="33" customWidth="1"/>
    <col min="4" max="4" width="49.28515625" style="33" bestFit="1" customWidth="1"/>
    <col min="5" max="7" width="8.7109375" style="33" hidden="1" customWidth="1"/>
    <col min="8" max="11" width="10.28515625" style="33" customWidth="1"/>
    <col min="12" max="12" width="9.7109375" style="33" customWidth="1"/>
    <col min="13" max="13" width="5.7109375" style="128" customWidth="1"/>
    <col min="14" max="16384" width="8.7109375" style="33"/>
  </cols>
  <sheetData>
    <row r="1" spans="1:13" ht="45" customHeight="1">
      <c r="A1" s="30" t="s">
        <v>444</v>
      </c>
      <c r="B1" s="31" t="s">
        <v>444</v>
      </c>
      <c r="C1" s="32"/>
      <c r="D1" s="361" t="s">
        <v>2415</v>
      </c>
      <c r="E1" s="361"/>
      <c r="F1" s="361"/>
      <c r="G1" s="361"/>
      <c r="H1" s="361"/>
      <c r="I1" s="361"/>
      <c r="J1" s="361"/>
      <c r="K1" s="361"/>
      <c r="L1" s="361"/>
      <c r="M1" s="361"/>
    </row>
    <row r="2" spans="1:13" ht="3.75" customHeight="1">
      <c r="A2" s="30" t="s">
        <v>114</v>
      </c>
      <c r="B2" s="1">
        <v>1</v>
      </c>
      <c r="C2" s="34"/>
      <c r="D2" s="34"/>
      <c r="E2" s="34"/>
      <c r="F2" s="34"/>
      <c r="G2" s="34"/>
      <c r="H2" s="34"/>
      <c r="I2" s="34"/>
      <c r="J2" s="34"/>
      <c r="K2" s="34"/>
      <c r="L2" s="34"/>
      <c r="M2" s="115"/>
    </row>
    <row r="3" spans="1:13" ht="21" customHeight="1">
      <c r="C3" s="34"/>
      <c r="D3" s="116" t="s">
        <v>2338</v>
      </c>
      <c r="E3" s="117"/>
      <c r="F3" s="117"/>
      <c r="G3" s="117"/>
      <c r="H3" s="364" t="s">
        <v>2605</v>
      </c>
      <c r="I3" s="365"/>
      <c r="J3" s="365"/>
      <c r="K3" s="118" t="s">
        <v>399</v>
      </c>
      <c r="L3" s="118">
        <v>1</v>
      </c>
      <c r="M3" s="115"/>
    </row>
    <row r="4" spans="1:13" ht="21" customHeight="1">
      <c r="C4" s="34"/>
      <c r="D4" s="34"/>
      <c r="E4" s="34"/>
      <c r="F4" s="34"/>
      <c r="G4" s="34"/>
      <c r="H4" s="34"/>
      <c r="I4" s="34"/>
      <c r="J4" s="34"/>
      <c r="K4" s="34"/>
      <c r="L4" s="34"/>
      <c r="M4" s="115"/>
    </row>
    <row r="5" spans="1:13" ht="21" customHeight="1">
      <c r="C5" s="34"/>
      <c r="D5" s="116" t="s">
        <v>2339</v>
      </c>
      <c r="E5" s="4"/>
      <c r="F5" s="4"/>
      <c r="G5" s="4"/>
      <c r="H5" s="362"/>
      <c r="I5" s="362"/>
      <c r="J5" s="362"/>
      <c r="K5" s="362"/>
      <c r="L5" s="34"/>
      <c r="M5" s="115"/>
    </row>
    <row r="6" spans="1:13" ht="21" customHeight="1">
      <c r="C6" s="34"/>
      <c r="D6" s="34"/>
      <c r="E6" s="34"/>
      <c r="F6" s="34"/>
      <c r="G6" s="34"/>
      <c r="H6" s="34"/>
      <c r="I6" s="34"/>
      <c r="J6" s="34"/>
      <c r="K6" s="34"/>
      <c r="L6" s="34"/>
      <c r="M6" s="115"/>
    </row>
    <row r="7" spans="1:13" ht="8.4499999999999993" customHeight="1">
      <c r="C7" s="34"/>
      <c r="D7" s="34"/>
      <c r="E7" s="34"/>
      <c r="F7" s="34"/>
      <c r="G7" s="34"/>
      <c r="H7" s="34"/>
      <c r="I7" s="34"/>
      <c r="J7" s="34"/>
      <c r="K7" s="34"/>
      <c r="L7" s="34"/>
      <c r="M7" s="115"/>
    </row>
    <row r="8" spans="1:13" ht="30" customHeight="1">
      <c r="C8" s="34"/>
      <c r="D8" s="363" t="s">
        <v>2340</v>
      </c>
      <c r="E8" s="363"/>
      <c r="F8" s="363"/>
      <c r="G8" s="363"/>
      <c r="H8" s="363"/>
      <c r="I8" s="363"/>
      <c r="J8" s="363"/>
      <c r="K8" s="363"/>
      <c r="L8" s="363"/>
      <c r="M8" s="115"/>
    </row>
    <row r="9" spans="1:13" ht="21" customHeight="1">
      <c r="C9" s="34"/>
      <c r="D9" s="366" t="s">
        <v>2341</v>
      </c>
      <c r="E9" s="366"/>
      <c r="F9" s="366"/>
      <c r="G9" s="366"/>
      <c r="H9" s="366"/>
      <c r="I9" s="366"/>
      <c r="J9" s="366"/>
      <c r="K9" s="366"/>
      <c r="L9" s="366"/>
      <c r="M9" s="115"/>
    </row>
    <row r="10" spans="1:13" ht="21" customHeight="1">
      <c r="C10" s="34"/>
      <c r="D10" s="116" t="s">
        <v>2342</v>
      </c>
      <c r="E10" s="117"/>
      <c r="F10" s="117"/>
      <c r="G10" s="117"/>
      <c r="H10" s="360"/>
      <c r="I10" s="360"/>
      <c r="J10" s="360"/>
      <c r="K10" s="360"/>
      <c r="L10" s="360"/>
      <c r="M10" s="115"/>
    </row>
    <row r="11" spans="1:13" ht="21" customHeight="1">
      <c r="C11" s="34"/>
      <c r="D11" s="116" t="s">
        <v>2343</v>
      </c>
      <c r="E11" s="117"/>
      <c r="F11" s="117"/>
      <c r="G11" s="117"/>
      <c r="H11" s="360"/>
      <c r="I11" s="360"/>
      <c r="J11" s="360"/>
      <c r="K11" s="360"/>
      <c r="L11" s="360"/>
      <c r="M11" s="115"/>
    </row>
    <row r="12" spans="1:13" ht="21" customHeight="1">
      <c r="C12" s="34"/>
      <c r="D12" s="116" t="s">
        <v>2344</v>
      </c>
      <c r="E12" s="117"/>
      <c r="F12" s="117"/>
      <c r="G12" s="117"/>
      <c r="H12" s="360"/>
      <c r="I12" s="360"/>
      <c r="J12" s="360"/>
      <c r="K12" s="360"/>
      <c r="L12" s="360"/>
      <c r="M12" s="115"/>
    </row>
    <row r="13" spans="1:13" ht="21" customHeight="1">
      <c r="C13" s="34"/>
      <c r="D13" s="116" t="s">
        <v>2345</v>
      </c>
      <c r="E13" s="117"/>
      <c r="F13" s="117"/>
      <c r="G13" s="117"/>
      <c r="H13" s="360"/>
      <c r="I13" s="360"/>
      <c r="J13" s="360"/>
      <c r="K13" s="360"/>
      <c r="L13" s="360"/>
      <c r="M13" s="115"/>
    </row>
    <row r="14" spans="1:13" ht="21" customHeight="1">
      <c r="C14" s="34"/>
      <c r="D14" s="116" t="s">
        <v>2346</v>
      </c>
      <c r="E14" s="117"/>
      <c r="F14" s="117"/>
      <c r="G14" s="117"/>
      <c r="H14" s="360"/>
      <c r="I14" s="360"/>
      <c r="J14" s="360"/>
      <c r="K14" s="360"/>
      <c r="L14" s="360"/>
      <c r="M14" s="115"/>
    </row>
    <row r="15" spans="1:13" ht="21" customHeight="1">
      <c r="C15" s="34"/>
      <c r="D15" s="116" t="s">
        <v>2347</v>
      </c>
      <c r="E15" s="117"/>
      <c r="F15" s="117"/>
      <c r="G15" s="117"/>
      <c r="H15" s="360"/>
      <c r="I15" s="360"/>
      <c r="J15" s="360"/>
      <c r="K15" s="360"/>
      <c r="L15" s="360"/>
      <c r="M15" s="115"/>
    </row>
    <row r="16" spans="1:13" ht="21" customHeight="1">
      <c r="C16" s="34"/>
      <c r="D16" s="116" t="s">
        <v>2348</v>
      </c>
      <c r="E16" s="117"/>
      <c r="F16" s="117"/>
      <c r="G16" s="117"/>
      <c r="H16" s="360"/>
      <c r="I16" s="360"/>
      <c r="J16" s="360"/>
      <c r="K16" s="360"/>
      <c r="L16" s="360"/>
      <c r="M16" s="115"/>
    </row>
    <row r="17" spans="3:13" ht="21" customHeight="1">
      <c r="C17" s="34"/>
      <c r="D17" s="34"/>
      <c r="E17" s="34"/>
      <c r="F17" s="34"/>
      <c r="G17" s="34"/>
      <c r="H17" s="34"/>
      <c r="I17" s="34"/>
      <c r="J17" s="34"/>
      <c r="K17" s="34"/>
      <c r="L17" s="34"/>
      <c r="M17" s="115"/>
    </row>
    <row r="18" spans="3:13" ht="21">
      <c r="C18" s="34"/>
      <c r="D18" s="366" t="s">
        <v>2349</v>
      </c>
      <c r="E18" s="366"/>
      <c r="F18" s="366"/>
      <c r="G18" s="366"/>
      <c r="H18" s="366"/>
      <c r="I18" s="366"/>
      <c r="J18" s="366"/>
      <c r="K18" s="366"/>
      <c r="L18" s="366"/>
      <c r="M18" s="115"/>
    </row>
    <row r="19" spans="3:13" ht="21" customHeight="1">
      <c r="C19" s="34"/>
      <c r="D19" s="116" t="s">
        <v>2342</v>
      </c>
      <c r="E19" s="117"/>
      <c r="F19" s="117"/>
      <c r="G19" s="117"/>
      <c r="H19" s="360"/>
      <c r="I19" s="360"/>
      <c r="J19" s="360"/>
      <c r="K19" s="360"/>
      <c r="L19" s="360"/>
      <c r="M19" s="115"/>
    </row>
    <row r="20" spans="3:13" ht="21" customHeight="1">
      <c r="C20" s="34"/>
      <c r="D20" s="116" t="s">
        <v>2343</v>
      </c>
      <c r="E20" s="117"/>
      <c r="F20" s="117"/>
      <c r="G20" s="117"/>
      <c r="H20" s="360"/>
      <c r="I20" s="360"/>
      <c r="J20" s="360"/>
      <c r="K20" s="360"/>
      <c r="L20" s="360"/>
      <c r="M20" s="115"/>
    </row>
    <row r="21" spans="3:13" ht="21" customHeight="1">
      <c r="C21" s="34"/>
      <c r="D21" s="116" t="s">
        <v>2344</v>
      </c>
      <c r="E21" s="117"/>
      <c r="F21" s="117"/>
      <c r="G21" s="117"/>
      <c r="H21" s="360"/>
      <c r="I21" s="360"/>
      <c r="J21" s="360"/>
      <c r="K21" s="360"/>
      <c r="L21" s="360"/>
      <c r="M21" s="115"/>
    </row>
    <row r="22" spans="3:13" ht="21" customHeight="1">
      <c r="C22" s="34"/>
      <c r="D22" s="116" t="s">
        <v>2345</v>
      </c>
      <c r="E22" s="117"/>
      <c r="F22" s="117"/>
      <c r="G22" s="117"/>
      <c r="H22" s="360"/>
      <c r="I22" s="360"/>
      <c r="J22" s="360"/>
      <c r="K22" s="360"/>
      <c r="L22" s="360"/>
      <c r="M22" s="115"/>
    </row>
    <row r="23" spans="3:13" ht="21" customHeight="1">
      <c r="C23" s="34"/>
      <c r="D23" s="116" t="s">
        <v>2346</v>
      </c>
      <c r="E23" s="117"/>
      <c r="F23" s="117"/>
      <c r="G23" s="117"/>
      <c r="H23" s="360"/>
      <c r="I23" s="360"/>
      <c r="J23" s="360"/>
      <c r="K23" s="360"/>
      <c r="L23" s="360"/>
      <c r="M23" s="115"/>
    </row>
    <row r="24" spans="3:13" ht="21" customHeight="1">
      <c r="C24" s="34"/>
      <c r="D24" s="116" t="s">
        <v>2347</v>
      </c>
      <c r="E24" s="117"/>
      <c r="F24" s="117"/>
      <c r="G24" s="117"/>
      <c r="H24" s="360"/>
      <c r="I24" s="360"/>
      <c r="J24" s="360"/>
      <c r="K24" s="360"/>
      <c r="L24" s="360"/>
      <c r="M24" s="115"/>
    </row>
    <row r="25" spans="3:13" ht="21" customHeight="1">
      <c r="C25" s="34"/>
      <c r="D25" s="116" t="s">
        <v>2348</v>
      </c>
      <c r="E25" s="117"/>
      <c r="F25" s="117"/>
      <c r="G25" s="117"/>
      <c r="H25" s="360"/>
      <c r="I25" s="360"/>
      <c r="J25" s="360"/>
      <c r="K25" s="360"/>
      <c r="L25" s="360"/>
      <c r="M25" s="115"/>
    </row>
    <row r="26" spans="3:13" ht="21">
      <c r="C26" s="34"/>
      <c r="D26" s="34"/>
      <c r="E26" s="34"/>
      <c r="F26" s="34"/>
      <c r="G26" s="34"/>
      <c r="H26" s="34"/>
      <c r="I26" s="34"/>
      <c r="J26" s="34"/>
      <c r="K26" s="34"/>
      <c r="L26" s="34"/>
      <c r="M26" s="115"/>
    </row>
    <row r="27" spans="3:13" ht="30" customHeight="1">
      <c r="C27" s="34"/>
      <c r="D27" s="363" t="s">
        <v>2350</v>
      </c>
      <c r="E27" s="363"/>
      <c r="F27" s="363"/>
      <c r="G27" s="363"/>
      <c r="H27" s="363"/>
      <c r="I27" s="363"/>
      <c r="J27" s="363"/>
      <c r="K27" s="363"/>
      <c r="L27" s="363"/>
      <c r="M27" s="115"/>
    </row>
    <row r="28" spans="3:13" ht="21" customHeight="1">
      <c r="C28" s="34"/>
      <c r="D28" s="116" t="s">
        <v>2351</v>
      </c>
      <c r="E28" s="117"/>
      <c r="F28" s="117"/>
      <c r="G28" s="117"/>
      <c r="H28" s="367"/>
      <c r="I28" s="368"/>
      <c r="J28" s="368"/>
      <c r="K28" s="368"/>
      <c r="L28" s="369"/>
      <c r="M28" s="115"/>
    </row>
    <row r="29" spans="3:13" ht="15" customHeight="1">
      <c r="C29" s="34"/>
      <c r="D29" s="34"/>
      <c r="E29" s="34"/>
      <c r="F29" s="34"/>
      <c r="G29" s="34"/>
      <c r="H29" s="34"/>
      <c r="I29" s="34"/>
      <c r="J29" s="34"/>
      <c r="K29" s="34"/>
      <c r="L29" s="34"/>
      <c r="M29" s="115"/>
    </row>
    <row r="30" spans="3:13" ht="30" customHeight="1">
      <c r="C30" s="34"/>
      <c r="D30" s="363" t="s">
        <v>2352</v>
      </c>
      <c r="E30" s="363"/>
      <c r="F30" s="363"/>
      <c r="G30" s="363"/>
      <c r="H30" s="363"/>
      <c r="I30" s="363"/>
      <c r="J30" s="363"/>
      <c r="K30" s="363"/>
      <c r="L30" s="363"/>
      <c r="M30" s="115"/>
    </row>
    <row r="31" spans="3:13" ht="32.450000000000003" customHeight="1">
      <c r="C31" s="34"/>
      <c r="D31" s="34"/>
      <c r="E31" s="119"/>
      <c r="F31" s="119"/>
      <c r="G31" s="119"/>
      <c r="H31" s="370" t="s">
        <v>2353</v>
      </c>
      <c r="I31" s="371"/>
      <c r="J31" s="370" t="s">
        <v>2354</v>
      </c>
      <c r="K31" s="371"/>
      <c r="L31" s="34"/>
      <c r="M31" s="115"/>
    </row>
    <row r="32" spans="3:13" ht="21" customHeight="1">
      <c r="C32" s="34"/>
      <c r="D32" s="116" t="s">
        <v>2355</v>
      </c>
      <c r="E32" s="120"/>
      <c r="F32" s="120"/>
      <c r="G32" s="119"/>
      <c r="H32" s="372"/>
      <c r="I32" s="373"/>
      <c r="J32" s="372"/>
      <c r="K32" s="373"/>
      <c r="L32" s="34"/>
      <c r="M32" s="115"/>
    </row>
    <row r="33" spans="3:13" ht="21" customHeight="1">
      <c r="C33" s="34"/>
      <c r="D33" s="116" t="s">
        <v>2356</v>
      </c>
      <c r="E33" s="120"/>
      <c r="F33" s="120"/>
      <c r="G33" s="119"/>
      <c r="H33" s="372"/>
      <c r="I33" s="373"/>
      <c r="J33" s="372"/>
      <c r="K33" s="373"/>
      <c r="L33" s="34"/>
      <c r="M33" s="115"/>
    </row>
    <row r="34" spans="3:13" ht="21" customHeight="1">
      <c r="C34" s="34"/>
      <c r="D34" s="116" t="s">
        <v>2357</v>
      </c>
      <c r="E34" s="120"/>
      <c r="F34" s="120"/>
      <c r="G34" s="119"/>
      <c r="H34" s="372"/>
      <c r="I34" s="373"/>
      <c r="J34" s="372"/>
      <c r="K34" s="373"/>
      <c r="L34" s="34"/>
      <c r="M34" s="115"/>
    </row>
    <row r="35" spans="3:13" ht="21" customHeight="1">
      <c r="C35" s="34"/>
      <c r="D35" s="116" t="s">
        <v>2358</v>
      </c>
      <c r="E35" s="120"/>
      <c r="F35" s="120"/>
      <c r="G35" s="119"/>
      <c r="H35" s="362"/>
      <c r="I35" s="362"/>
      <c r="J35" s="362"/>
      <c r="K35" s="362"/>
      <c r="L35" s="34"/>
      <c r="M35" s="115"/>
    </row>
    <row r="36" spans="3:13" ht="15" customHeight="1">
      <c r="C36" s="34"/>
      <c r="D36" s="34"/>
      <c r="E36" s="34"/>
      <c r="F36" s="34"/>
      <c r="G36" s="34"/>
      <c r="H36" s="34"/>
      <c r="I36" s="34"/>
      <c r="J36" s="34"/>
      <c r="K36" s="34"/>
      <c r="L36" s="34"/>
      <c r="M36" s="115"/>
    </row>
    <row r="37" spans="3:13" ht="30" customHeight="1">
      <c r="C37" s="34"/>
      <c r="D37" s="363" t="s">
        <v>2359</v>
      </c>
      <c r="E37" s="363"/>
      <c r="F37" s="363"/>
      <c r="G37" s="363"/>
      <c r="H37" s="363"/>
      <c r="I37" s="363"/>
      <c r="J37" s="363"/>
      <c r="K37" s="363"/>
      <c r="L37" s="363"/>
      <c r="M37" s="121"/>
    </row>
    <row r="38" spans="3:13" ht="58.9" customHeight="1">
      <c r="C38" s="34"/>
      <c r="D38" s="380" t="s">
        <v>2360</v>
      </c>
      <c r="E38" s="380"/>
      <c r="F38" s="380"/>
      <c r="G38" s="380"/>
      <c r="H38" s="380"/>
      <c r="I38" s="380"/>
      <c r="J38" s="380"/>
      <c r="K38" s="380"/>
      <c r="L38" s="380"/>
      <c r="M38" s="121"/>
    </row>
    <row r="39" spans="3:13" ht="21" customHeight="1">
      <c r="C39" s="34"/>
      <c r="D39" s="34"/>
      <c r="E39" s="34"/>
      <c r="F39" s="34"/>
      <c r="G39" s="34"/>
      <c r="H39" s="34"/>
      <c r="I39" s="34"/>
      <c r="J39" s="34"/>
      <c r="K39" s="34"/>
      <c r="L39" s="34"/>
      <c r="M39" s="34"/>
    </row>
    <row r="40" spans="3:13" ht="21" customHeight="1">
      <c r="C40" s="34"/>
      <c r="D40" s="116" t="s">
        <v>2361</v>
      </c>
      <c r="E40" s="122" t="s">
        <v>2362</v>
      </c>
      <c r="F40" s="122"/>
      <c r="G40" s="123"/>
      <c r="H40" s="377"/>
      <c r="I40" s="378"/>
      <c r="J40" s="378"/>
      <c r="K40" s="379"/>
      <c r="L40" s="34"/>
      <c r="M40" s="34"/>
    </row>
    <row r="41" spans="3:13" ht="21">
      <c r="C41" s="34"/>
      <c r="D41" s="34"/>
      <c r="E41" s="34"/>
      <c r="F41" s="34"/>
      <c r="G41" s="34"/>
      <c r="H41" s="34"/>
      <c r="I41" s="34"/>
      <c r="J41" s="34"/>
      <c r="K41" s="34"/>
      <c r="L41" s="34"/>
      <c r="M41" s="115"/>
    </row>
    <row r="42" spans="3:13" ht="35.25" customHeight="1">
      <c r="C42" s="124"/>
      <c r="D42" s="116" t="s">
        <v>2363</v>
      </c>
      <c r="E42" s="34"/>
      <c r="F42" s="34"/>
      <c r="G42" s="34"/>
      <c r="H42" s="374"/>
      <c r="I42" s="375"/>
      <c r="J42" s="375"/>
      <c r="K42" s="376"/>
      <c r="L42" s="125"/>
      <c r="M42" s="126"/>
    </row>
    <row r="43" spans="3:13">
      <c r="C43" s="35"/>
      <c r="D43" s="35"/>
      <c r="E43" s="35"/>
      <c r="F43" s="35"/>
      <c r="G43" s="35"/>
      <c r="H43" s="35"/>
      <c r="I43" s="35"/>
      <c r="J43" s="35"/>
      <c r="K43" s="35"/>
      <c r="L43" s="35"/>
      <c r="M43" s="127"/>
    </row>
    <row r="44" spans="3:13" hidden="1">
      <c r="H44" s="2">
        <v>1</v>
      </c>
      <c r="I44" s="2"/>
      <c r="J44" s="2"/>
      <c r="K44" s="2"/>
      <c r="L44" s="2"/>
    </row>
    <row r="45" spans="3:13" hidden="1"/>
    <row r="46" spans="3:13" hidden="1"/>
    <row r="47" spans="3:13" hidden="1"/>
    <row r="48" spans="3:13" hidden="1"/>
    <row r="49" hidden="1"/>
    <row r="50" hidden="1"/>
    <row r="51" hidden="1"/>
    <row r="52" hidden="1"/>
    <row r="53" hidden="1"/>
  </sheetData>
  <sheetProtection algorithmName="SHA-512" hashValue="36MyqXAthzwWkfFrQAq3vCw/m7VN9WV41V63aYpCCbD4L76Wj7bGidpoQrstIIvnk9jb7IZ8WKA55xi8J7j4ew==" saltValue="YTnB8FIIVPAGhHlTmQFPmA==" spinCount="100000" sheet="1" objects="1" scenarios="1" formatCells="0" formatColumns="0" formatRows="0" sort="0" autoFilter="0"/>
  <dataConsolidate/>
  <mergeCells count="37">
    <mergeCell ref="H42:K42"/>
    <mergeCell ref="H35:I35"/>
    <mergeCell ref="J35:K35"/>
    <mergeCell ref="H40:K40"/>
    <mergeCell ref="D37:L37"/>
    <mergeCell ref="D38:L38"/>
    <mergeCell ref="H32:I32"/>
    <mergeCell ref="J32:K32"/>
    <mergeCell ref="H33:I33"/>
    <mergeCell ref="J33:K33"/>
    <mergeCell ref="H34:I34"/>
    <mergeCell ref="J34:K34"/>
    <mergeCell ref="D27:L27"/>
    <mergeCell ref="H28:L28"/>
    <mergeCell ref="D30:L30"/>
    <mergeCell ref="H31:I31"/>
    <mergeCell ref="J31:K31"/>
    <mergeCell ref="H25:L25"/>
    <mergeCell ref="H12:L12"/>
    <mergeCell ref="H13:L13"/>
    <mergeCell ref="H14:L14"/>
    <mergeCell ref="H15:L15"/>
    <mergeCell ref="H16:L16"/>
    <mergeCell ref="H19:L19"/>
    <mergeCell ref="H20:L20"/>
    <mergeCell ref="H21:L21"/>
    <mergeCell ref="H22:L22"/>
    <mergeCell ref="H23:L23"/>
    <mergeCell ref="H24:L24"/>
    <mergeCell ref="D18:L18"/>
    <mergeCell ref="H11:L11"/>
    <mergeCell ref="D1:M1"/>
    <mergeCell ref="H5:K5"/>
    <mergeCell ref="D8:L8"/>
    <mergeCell ref="H10:L10"/>
    <mergeCell ref="H3:J3"/>
    <mergeCell ref="D9:L9"/>
  </mergeCells>
  <dataValidations count="4">
    <dataValidation allowBlank="1" showInputMessage="1" showErrorMessage="1" sqref="D40:G40 A1:B2 D42"/>
    <dataValidation type="textLength" allowBlank="1" showInputMessage="1" showErrorMessage="1" errorTitle="Entrada no válida" error="La longitud del texto debe ser entre 2 y 500 caracteres" sqref="H10:L16 H19:L25 H28:L28 H35:L35 H42:K42">
      <formula1>2</formula1>
      <formula2>500</formula2>
    </dataValidation>
    <dataValidation type="date" operator="greaterThan" allowBlank="1" showInputMessage="1" showErrorMessage="1" errorTitle="Entrada no válida" error="Por favor use el formato dd/mm/aaaa para su fecha e introduzca una fecha posterior a la fecha de inicio del año escolar." sqref="H33:K33">
      <formula1>H32</formula1>
    </dataValidation>
    <dataValidation type="date" operator="greaterThan" allowBlank="1" showInputMessage="1" showErrorMessage="1" errorTitle="Entrada no válida" error="Por favor use el formato dd/mm/aaaa para su fecha e introduzca una fecha posterior a 01/01/2000." sqref="H32:K32 H34:K34">
      <formula1>36526</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53"/>
  <sheetViews>
    <sheetView showGridLines="0" topLeftCell="C1" zoomScaleNormal="100" zoomScalePageLayoutView="7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8.7109375" defaultRowHeight="15"/>
  <cols>
    <col min="1" max="1" width="21.28515625" style="33" hidden="1" customWidth="1"/>
    <col min="2" max="2" width="29" style="203" hidden="1" customWidth="1"/>
    <col min="3" max="3" width="5.7109375" style="33" customWidth="1"/>
    <col min="4" max="4" width="14.5703125" style="33" customWidth="1"/>
    <col min="5" max="5" width="24" style="33" customWidth="1"/>
    <col min="6" max="6" width="8.7109375" style="33" hidden="1" customWidth="1"/>
    <col min="7" max="7" width="9" style="33" hidden="1" customWidth="1"/>
    <col min="8" max="8" width="3" style="33" hidden="1" customWidth="1"/>
    <col min="9" max="9" width="8.28515625" style="33" hidden="1" customWidth="1"/>
    <col min="10" max="10" width="3" style="33" hidden="1" customWidth="1"/>
    <col min="11" max="11" width="5.28515625" style="33" hidden="1" customWidth="1"/>
    <col min="12" max="12" width="3.7109375" style="33" hidden="1" customWidth="1"/>
    <col min="13" max="13" width="3" style="33" hidden="1" customWidth="1"/>
    <col min="14" max="20" width="4.140625" style="33" hidden="1" customWidth="1"/>
    <col min="21" max="21" width="11.5703125" style="3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7" width="5.7109375" style="33" customWidth="1"/>
    <col min="28" max="28" width="12.7109375" style="33" customWidth="1"/>
    <col min="29" max="29" width="2.7109375" style="33" customWidth="1"/>
    <col min="30" max="30" width="5.7109375" style="33" customWidth="1"/>
    <col min="31" max="31" width="12.7109375" style="33" customWidth="1"/>
    <col min="32" max="32" width="2.7109375" style="33" customWidth="1"/>
    <col min="33" max="33" width="5.7109375" style="33" customWidth="1"/>
    <col min="34" max="34" width="12.7109375" style="33" customWidth="1"/>
    <col min="35" max="35" width="2.7109375" style="33" customWidth="1"/>
    <col min="36" max="36" width="5.7109375" style="33" customWidth="1"/>
    <col min="37" max="37" width="12.7109375" style="33" customWidth="1"/>
    <col min="38" max="38" width="2.7109375" style="33" customWidth="1"/>
    <col min="39" max="39" width="5.7109375" style="33" customWidth="1"/>
    <col min="40" max="40" width="12.7109375" style="33" customWidth="1"/>
    <col min="41" max="41" width="2.7109375" style="33" customWidth="1"/>
    <col min="42" max="42" width="5.7109375" style="33" customWidth="1"/>
    <col min="43" max="43" width="12.7109375" style="33" customWidth="1"/>
    <col min="44" max="44" width="2.7109375" style="33" customWidth="1"/>
    <col min="45" max="46" width="5.7109375" style="33" customWidth="1"/>
    <col min="47" max="16384" width="8.7109375" style="33"/>
  </cols>
  <sheetData>
    <row r="1" spans="1:78" ht="45" customHeight="1">
      <c r="A1" s="30" t="s">
        <v>108</v>
      </c>
      <c r="B1" s="31" t="s">
        <v>171</v>
      </c>
      <c r="C1" s="32"/>
      <c r="D1" s="191" t="s">
        <v>2428</v>
      </c>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BL1" s="3"/>
      <c r="BM1" s="3"/>
      <c r="BN1" s="3"/>
      <c r="BO1" s="3"/>
      <c r="BP1" s="3"/>
      <c r="BQ1" s="3"/>
      <c r="BR1" s="3"/>
      <c r="BS1" s="3"/>
      <c r="BT1" s="3"/>
      <c r="BU1" s="3"/>
      <c r="BV1" s="3"/>
      <c r="BW1" s="3"/>
      <c r="BX1" s="3"/>
      <c r="BY1" s="3"/>
      <c r="BZ1" s="3"/>
    </row>
    <row r="2" spans="1:78" ht="3.75" customHeight="1">
      <c r="A2" s="30" t="s">
        <v>114</v>
      </c>
      <c r="B2" s="192" t="str">
        <f>VLOOKUP(VAL_C1!$B$2,VAL_Drop_Down_Lists!$A$3:$B$214,2,FALSE)</f>
        <v>_X</v>
      </c>
      <c r="C2" s="34"/>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BL2" s="3"/>
      <c r="BM2" s="3"/>
      <c r="BN2" s="3"/>
      <c r="BO2" s="3"/>
      <c r="BP2" s="3"/>
      <c r="BQ2" s="3"/>
      <c r="BR2" s="3"/>
      <c r="BS2" s="3"/>
      <c r="BT2" s="3"/>
      <c r="BU2" s="3"/>
      <c r="BV2" s="3"/>
      <c r="BW2" s="3"/>
      <c r="BX2" s="3"/>
      <c r="BY2" s="3"/>
      <c r="BZ2" s="3"/>
    </row>
    <row r="3" spans="1:78" ht="30" customHeight="1">
      <c r="A3" s="30" t="s">
        <v>118</v>
      </c>
      <c r="B3" s="192" t="str">
        <f>IF(VAL_C1!$H$32&lt;&gt;"", YEAR(VAL_C1!$H$32),"")</f>
        <v/>
      </c>
      <c r="C3" s="34"/>
      <c r="D3" s="400" t="s">
        <v>2416</v>
      </c>
      <c r="E3" s="401"/>
      <c r="F3" s="194"/>
      <c r="G3" s="194"/>
      <c r="H3" s="194"/>
      <c r="I3" s="194"/>
      <c r="J3" s="194"/>
      <c r="K3" s="194"/>
      <c r="L3" s="194"/>
      <c r="M3" s="194"/>
      <c r="N3" s="194"/>
      <c r="O3" s="194"/>
      <c r="P3" s="194"/>
      <c r="Q3" s="194"/>
      <c r="R3" s="194"/>
      <c r="S3" s="194"/>
      <c r="T3" s="194"/>
      <c r="U3" s="194"/>
      <c r="V3" s="382" t="s">
        <v>2364</v>
      </c>
      <c r="W3" s="383"/>
      <c r="X3" s="383"/>
      <c r="Y3" s="383"/>
      <c r="Z3" s="383"/>
      <c r="AA3" s="386"/>
      <c r="AB3" s="382" t="s">
        <v>2365</v>
      </c>
      <c r="AC3" s="383"/>
      <c r="AD3" s="383"/>
      <c r="AE3" s="384"/>
      <c r="AF3" s="384"/>
      <c r="AG3" s="385"/>
      <c r="AH3" s="382" t="s">
        <v>2366</v>
      </c>
      <c r="AI3" s="383"/>
      <c r="AJ3" s="383"/>
      <c r="AK3" s="383"/>
      <c r="AL3" s="383"/>
      <c r="AM3" s="386"/>
      <c r="AN3" s="382" t="s">
        <v>2367</v>
      </c>
      <c r="AO3" s="383"/>
      <c r="AP3" s="386"/>
      <c r="AQ3" s="406" t="s">
        <v>2368</v>
      </c>
      <c r="AR3" s="407"/>
      <c r="AS3" s="408"/>
      <c r="AT3" s="193"/>
      <c r="BL3" s="3"/>
      <c r="BM3" s="3"/>
      <c r="BN3" s="3"/>
      <c r="BO3" s="3"/>
      <c r="BP3" s="3"/>
      <c r="BQ3" s="3"/>
      <c r="BR3" s="3"/>
      <c r="BS3" s="3"/>
      <c r="BT3" s="3"/>
      <c r="BU3" s="3"/>
      <c r="BV3" s="3"/>
      <c r="BW3" s="3"/>
      <c r="BX3" s="3"/>
      <c r="BY3" s="3"/>
      <c r="BZ3" s="3"/>
    </row>
    <row r="4" spans="1:78" ht="45" customHeight="1">
      <c r="A4" s="30" t="s">
        <v>121</v>
      </c>
      <c r="B4" s="192" t="str">
        <f>IF(VAL_C1!$H$33&lt;&gt;"", YEAR(VAL_C1!$H$33),"")</f>
        <v/>
      </c>
      <c r="C4" s="34"/>
      <c r="D4" s="402"/>
      <c r="E4" s="403"/>
      <c r="F4" s="194"/>
      <c r="G4" s="194"/>
      <c r="H4" s="194"/>
      <c r="I4" s="194"/>
      <c r="J4" s="194"/>
      <c r="K4" s="194"/>
      <c r="L4" s="194"/>
      <c r="M4" s="194"/>
      <c r="N4" s="194"/>
      <c r="O4" s="194"/>
      <c r="P4" s="194"/>
      <c r="Q4" s="194"/>
      <c r="R4" s="194"/>
      <c r="S4" s="194"/>
      <c r="T4" s="194"/>
      <c r="U4" s="194"/>
      <c r="V4" s="382" t="s">
        <v>2369</v>
      </c>
      <c r="W4" s="383"/>
      <c r="X4" s="386"/>
      <c r="Y4" s="394" t="s">
        <v>2607</v>
      </c>
      <c r="Z4" s="395"/>
      <c r="AA4" s="396"/>
      <c r="AB4" s="382" t="s">
        <v>2369</v>
      </c>
      <c r="AC4" s="383"/>
      <c r="AD4" s="386"/>
      <c r="AE4" s="394" t="s">
        <v>2370</v>
      </c>
      <c r="AF4" s="395"/>
      <c r="AG4" s="396"/>
      <c r="AH4" s="387" t="s">
        <v>2369</v>
      </c>
      <c r="AI4" s="388"/>
      <c r="AJ4" s="389"/>
      <c r="AK4" s="413" t="s">
        <v>2370</v>
      </c>
      <c r="AL4" s="414"/>
      <c r="AM4" s="415"/>
      <c r="AN4" s="387" t="s">
        <v>2369</v>
      </c>
      <c r="AO4" s="388"/>
      <c r="AP4" s="389"/>
      <c r="AQ4" s="397" t="s">
        <v>2369</v>
      </c>
      <c r="AR4" s="398"/>
      <c r="AS4" s="399"/>
      <c r="AT4" s="193"/>
      <c r="BL4" s="3"/>
      <c r="BM4" s="3"/>
      <c r="BN4" s="3"/>
      <c r="BO4" s="3"/>
      <c r="BP4" s="3"/>
      <c r="BQ4" s="3"/>
      <c r="BR4" s="3"/>
      <c r="BS4" s="3"/>
      <c r="BT4" s="3"/>
      <c r="BU4" s="3"/>
      <c r="BV4" s="3"/>
      <c r="BW4" s="3"/>
      <c r="BX4" s="3"/>
      <c r="BY4" s="3"/>
      <c r="BZ4" s="3"/>
    </row>
    <row r="5" spans="1:78" ht="18.75" customHeight="1">
      <c r="A5" s="30" t="s">
        <v>123</v>
      </c>
      <c r="B5" s="31" t="s">
        <v>0</v>
      </c>
      <c r="C5" s="34"/>
      <c r="D5" s="404"/>
      <c r="E5" s="405"/>
      <c r="F5" s="194"/>
      <c r="G5" s="194"/>
      <c r="H5" s="194"/>
      <c r="I5" s="194"/>
      <c r="J5" s="194"/>
      <c r="K5" s="194"/>
      <c r="L5" s="194"/>
      <c r="M5" s="194"/>
      <c r="N5" s="194"/>
      <c r="O5" s="194"/>
      <c r="P5" s="194"/>
      <c r="Q5" s="194"/>
      <c r="R5" s="194"/>
      <c r="S5" s="194"/>
      <c r="T5" s="194"/>
      <c r="U5" s="194"/>
      <c r="V5" s="393" t="s">
        <v>2371</v>
      </c>
      <c r="W5" s="393"/>
      <c r="X5" s="393"/>
      <c r="Y5" s="382" t="s">
        <v>2608</v>
      </c>
      <c r="Z5" s="383"/>
      <c r="AA5" s="386"/>
      <c r="AB5" s="393" t="s">
        <v>2372</v>
      </c>
      <c r="AC5" s="393"/>
      <c r="AD5" s="393"/>
      <c r="AE5" s="387" t="s">
        <v>2373</v>
      </c>
      <c r="AF5" s="388"/>
      <c r="AG5" s="389"/>
      <c r="AH5" s="393" t="s">
        <v>2374</v>
      </c>
      <c r="AI5" s="393"/>
      <c r="AJ5" s="393"/>
      <c r="AK5" s="382" t="s">
        <v>2375</v>
      </c>
      <c r="AL5" s="383"/>
      <c r="AM5" s="386"/>
      <c r="AN5" s="393" t="s">
        <v>2376</v>
      </c>
      <c r="AO5" s="393"/>
      <c r="AP5" s="393"/>
      <c r="AQ5" s="412" t="s">
        <v>2377</v>
      </c>
      <c r="AR5" s="412"/>
      <c r="AS5" s="412"/>
      <c r="AT5" s="193"/>
      <c r="BL5" s="3"/>
      <c r="BM5" s="3"/>
      <c r="BN5" s="3"/>
      <c r="BO5" s="3"/>
      <c r="BP5" s="3"/>
      <c r="BQ5" s="3"/>
      <c r="BR5" s="3"/>
      <c r="BS5" s="3"/>
      <c r="BT5" s="3"/>
      <c r="BU5" s="3"/>
      <c r="BV5" s="3"/>
      <c r="BW5" s="3"/>
      <c r="BX5" s="3"/>
      <c r="BY5" s="3"/>
      <c r="BZ5" s="3"/>
    </row>
    <row r="6" spans="1:78" ht="18.75" hidden="1" customHeight="1">
      <c r="A6" s="30" t="s">
        <v>125</v>
      </c>
      <c r="B6" s="31"/>
      <c r="C6" s="34"/>
      <c r="D6" s="195"/>
      <c r="E6" s="195"/>
      <c r="F6" s="195"/>
      <c r="G6" s="195"/>
      <c r="H6" s="195"/>
      <c r="I6" s="195"/>
      <c r="J6" s="195"/>
      <c r="K6" s="195"/>
      <c r="L6" s="195"/>
      <c r="M6" s="195"/>
      <c r="N6" s="195"/>
      <c r="O6" s="195"/>
      <c r="P6" s="195"/>
      <c r="Q6" s="195"/>
      <c r="R6" s="195"/>
      <c r="S6" s="195"/>
      <c r="T6" s="195"/>
      <c r="U6" s="196" t="s">
        <v>1</v>
      </c>
      <c r="V6" s="196" t="s">
        <v>202</v>
      </c>
      <c r="W6" s="196"/>
      <c r="X6" s="196"/>
      <c r="Y6" s="336" t="s">
        <v>202</v>
      </c>
      <c r="Z6" s="196"/>
      <c r="AA6" s="196"/>
      <c r="AB6" s="196" t="s">
        <v>202</v>
      </c>
      <c r="AC6" s="196"/>
      <c r="AD6" s="196"/>
      <c r="AE6" s="196" t="s">
        <v>202</v>
      </c>
      <c r="AF6" s="196"/>
      <c r="AG6" s="196"/>
      <c r="AH6" s="196" t="s">
        <v>202</v>
      </c>
      <c r="AI6" s="196"/>
      <c r="AJ6" s="196"/>
      <c r="AK6" s="196" t="s">
        <v>202</v>
      </c>
      <c r="AL6" s="196"/>
      <c r="AM6" s="196"/>
      <c r="AN6" s="196" t="s">
        <v>202</v>
      </c>
      <c r="AO6" s="196"/>
      <c r="AP6" s="196"/>
      <c r="AQ6" s="196" t="s">
        <v>202</v>
      </c>
      <c r="AR6" s="196"/>
      <c r="AS6" s="196"/>
      <c r="AT6" s="193"/>
      <c r="BL6" s="3"/>
      <c r="BM6" s="3"/>
      <c r="BN6" s="3"/>
      <c r="BO6" s="3"/>
      <c r="BP6" s="3"/>
      <c r="BQ6" s="3"/>
      <c r="BR6" s="3"/>
      <c r="BS6" s="3"/>
      <c r="BT6" s="3"/>
      <c r="BU6" s="3"/>
      <c r="BV6" s="3"/>
      <c r="BW6" s="3"/>
      <c r="BX6" s="3"/>
      <c r="BY6" s="3"/>
      <c r="BZ6" s="3"/>
    </row>
    <row r="7" spans="1:78" ht="18.75" hidden="1" customHeight="1">
      <c r="A7" s="30" t="s">
        <v>127</v>
      </c>
      <c r="B7" s="192" t="str">
        <f>IF(VAL_C1!$H$33&lt;&gt;"", YEAR(VAL_C1!$H$33),"")</f>
        <v/>
      </c>
      <c r="C7" s="34"/>
      <c r="D7" s="195"/>
      <c r="E7" s="195"/>
      <c r="F7" s="195"/>
      <c r="G7" s="195"/>
      <c r="H7" s="197"/>
      <c r="I7" s="197"/>
      <c r="J7" s="197"/>
      <c r="K7" s="197"/>
      <c r="L7" s="197"/>
      <c r="M7" s="197"/>
      <c r="N7" s="197"/>
      <c r="O7" s="197"/>
      <c r="P7" s="197"/>
      <c r="Q7" s="197"/>
      <c r="R7" s="197"/>
      <c r="S7" s="197"/>
      <c r="T7" s="197"/>
      <c r="U7" s="198" t="s">
        <v>149</v>
      </c>
      <c r="V7" s="196" t="s">
        <v>163</v>
      </c>
      <c r="W7" s="196"/>
      <c r="X7" s="196"/>
      <c r="Y7" s="336" t="s">
        <v>163</v>
      </c>
      <c r="Z7" s="196"/>
      <c r="AA7" s="196"/>
      <c r="AB7" s="199" t="s">
        <v>164</v>
      </c>
      <c r="AC7" s="199"/>
      <c r="AD7" s="199"/>
      <c r="AE7" s="199" t="s">
        <v>164</v>
      </c>
      <c r="AF7" s="199"/>
      <c r="AG7" s="199"/>
      <c r="AH7" s="199" t="s">
        <v>165</v>
      </c>
      <c r="AI7" s="199"/>
      <c r="AJ7" s="199"/>
      <c r="AK7" s="199" t="s">
        <v>165</v>
      </c>
      <c r="AL7" s="199"/>
      <c r="AM7" s="199"/>
      <c r="AN7" s="199" t="s">
        <v>166</v>
      </c>
      <c r="AO7" s="199"/>
      <c r="AP7" s="199"/>
      <c r="AQ7" s="199" t="s">
        <v>167</v>
      </c>
      <c r="AR7" s="199"/>
      <c r="AS7" s="199"/>
      <c r="AT7" s="193"/>
      <c r="BL7" s="3"/>
      <c r="BM7" s="3"/>
      <c r="BN7" s="3"/>
      <c r="BO7" s="3"/>
      <c r="BP7" s="3"/>
      <c r="BQ7" s="3"/>
      <c r="BR7" s="3"/>
      <c r="BS7" s="3"/>
      <c r="BT7" s="3"/>
      <c r="BU7" s="3"/>
      <c r="BV7" s="3"/>
      <c r="BW7" s="3"/>
      <c r="BX7" s="3"/>
      <c r="BY7" s="3"/>
      <c r="BZ7" s="3"/>
    </row>
    <row r="8" spans="1:78" ht="18.75" hidden="1" customHeight="1">
      <c r="A8" s="30" t="s">
        <v>129</v>
      </c>
      <c r="B8" s="192" t="str">
        <f>IF(VAL_C1!$H$34&lt;&gt;"", YEAR(VAL_C1!$H$34),"")</f>
        <v/>
      </c>
      <c r="C8" s="34"/>
      <c r="D8" s="197"/>
      <c r="E8" s="197"/>
      <c r="F8" s="200"/>
      <c r="G8" s="200"/>
      <c r="H8" s="200"/>
      <c r="I8" s="200"/>
      <c r="J8" s="200"/>
      <c r="K8" s="200"/>
      <c r="L8" s="200"/>
      <c r="M8" s="200"/>
      <c r="N8" s="39"/>
      <c r="O8" s="39"/>
      <c r="P8" s="39"/>
      <c r="Q8" s="39"/>
      <c r="R8" s="39"/>
      <c r="S8" s="39"/>
      <c r="T8" s="39"/>
      <c r="U8" s="38" t="s">
        <v>150</v>
      </c>
      <c r="V8" s="196" t="s">
        <v>0</v>
      </c>
      <c r="W8" s="196"/>
      <c r="X8" s="196"/>
      <c r="Y8" s="336" t="s">
        <v>2606</v>
      </c>
      <c r="Z8" s="196"/>
      <c r="AA8" s="196"/>
      <c r="AB8" s="199" t="s">
        <v>0</v>
      </c>
      <c r="AC8" s="199"/>
      <c r="AD8" s="199"/>
      <c r="AE8" s="199" t="s">
        <v>0</v>
      </c>
      <c r="AF8" s="199"/>
      <c r="AG8" s="199"/>
      <c r="AH8" s="199" t="s">
        <v>0</v>
      </c>
      <c r="AI8" s="199"/>
      <c r="AJ8" s="199"/>
      <c r="AK8" s="199" t="s">
        <v>0</v>
      </c>
      <c r="AL8" s="199"/>
      <c r="AM8" s="199"/>
      <c r="AN8" s="199" t="s">
        <v>0</v>
      </c>
      <c r="AO8" s="199"/>
      <c r="AP8" s="199"/>
      <c r="AQ8" s="199" t="s">
        <v>0</v>
      </c>
      <c r="AR8" s="199"/>
      <c r="AS8" s="199"/>
      <c r="AT8" s="193"/>
      <c r="BL8" s="3"/>
      <c r="BM8" s="3"/>
      <c r="BN8" s="3"/>
      <c r="BO8" s="3"/>
      <c r="BP8" s="3"/>
      <c r="BQ8" s="3"/>
      <c r="BR8" s="3"/>
      <c r="BS8" s="3"/>
      <c r="BT8" s="3"/>
      <c r="BU8" s="3"/>
      <c r="BV8" s="3"/>
      <c r="BW8" s="3"/>
      <c r="BX8" s="3"/>
      <c r="BY8" s="3"/>
      <c r="BZ8" s="3"/>
    </row>
    <row r="9" spans="1:78" ht="18.75" hidden="1" customHeight="1">
      <c r="A9" s="30" t="s">
        <v>131</v>
      </c>
      <c r="B9" s="31" t="s">
        <v>477</v>
      </c>
      <c r="C9" s="34"/>
      <c r="D9" s="197"/>
      <c r="E9" s="197"/>
      <c r="F9" s="200"/>
      <c r="G9" s="200"/>
      <c r="H9" s="200"/>
      <c r="I9" s="200"/>
      <c r="J9" s="200"/>
      <c r="K9" s="200"/>
      <c r="L9" s="200"/>
      <c r="M9" s="200"/>
      <c r="N9" s="39"/>
      <c r="O9" s="39"/>
      <c r="P9" s="39"/>
      <c r="Q9" s="39"/>
      <c r="R9" s="39"/>
      <c r="S9" s="39"/>
      <c r="T9" s="39"/>
      <c r="U9" s="38" t="s">
        <v>151</v>
      </c>
      <c r="V9" s="196" t="s">
        <v>0</v>
      </c>
      <c r="W9" s="196"/>
      <c r="X9" s="196"/>
      <c r="Y9" s="336" t="s">
        <v>0</v>
      </c>
      <c r="Z9" s="196"/>
      <c r="AA9" s="196"/>
      <c r="AB9" s="196" t="s">
        <v>0</v>
      </c>
      <c r="AC9" s="199"/>
      <c r="AD9" s="199"/>
      <c r="AE9" s="196" t="s">
        <v>204</v>
      </c>
      <c r="AF9" s="199"/>
      <c r="AG9" s="199"/>
      <c r="AH9" s="199" t="s">
        <v>0</v>
      </c>
      <c r="AI9" s="199"/>
      <c r="AJ9" s="199"/>
      <c r="AK9" s="199" t="s">
        <v>204</v>
      </c>
      <c r="AL9" s="199"/>
      <c r="AM9" s="199"/>
      <c r="AN9" s="199" t="s">
        <v>0</v>
      </c>
      <c r="AO9" s="199"/>
      <c r="AP9" s="199"/>
      <c r="AQ9" s="199" t="s">
        <v>0</v>
      </c>
      <c r="AR9" s="199"/>
      <c r="AS9" s="199"/>
      <c r="AT9" s="193"/>
      <c r="BL9" s="3"/>
      <c r="BM9" s="3"/>
      <c r="BN9" s="3"/>
      <c r="BO9" s="3"/>
      <c r="BP9" s="3"/>
      <c r="BQ9" s="3"/>
      <c r="BR9" s="3"/>
      <c r="BS9" s="3"/>
      <c r="BT9" s="3"/>
      <c r="BU9" s="3"/>
      <c r="BV9" s="3"/>
      <c r="BW9" s="3"/>
      <c r="BX9" s="3"/>
      <c r="BY9" s="3"/>
      <c r="BZ9" s="3"/>
    </row>
    <row r="10" spans="1:78" ht="18.75" hidden="1" customHeight="1">
      <c r="A10" s="30" t="s">
        <v>133</v>
      </c>
      <c r="B10" s="31">
        <v>0</v>
      </c>
      <c r="C10" s="34"/>
      <c r="D10" s="197"/>
      <c r="E10" s="197"/>
      <c r="F10" s="200"/>
      <c r="G10" s="200"/>
      <c r="H10" s="200"/>
      <c r="I10" s="200"/>
      <c r="J10" s="200"/>
      <c r="K10" s="200"/>
      <c r="L10" s="200"/>
      <c r="M10" s="200"/>
      <c r="N10" s="39"/>
      <c r="O10" s="39"/>
      <c r="P10" s="39"/>
      <c r="Q10" s="39"/>
      <c r="R10" s="39"/>
      <c r="S10" s="39"/>
      <c r="T10" s="39"/>
      <c r="U10" s="38" t="s">
        <v>2</v>
      </c>
      <c r="V10" s="196" t="s">
        <v>0</v>
      </c>
      <c r="W10" s="196"/>
      <c r="X10" s="196"/>
      <c r="Y10" s="336" t="s">
        <v>0</v>
      </c>
      <c r="Z10" s="196"/>
      <c r="AA10" s="196"/>
      <c r="AB10" s="199" t="s">
        <v>0</v>
      </c>
      <c r="AC10" s="199"/>
      <c r="AD10" s="199"/>
      <c r="AE10" s="199" t="s">
        <v>0</v>
      </c>
      <c r="AF10" s="199"/>
      <c r="AG10" s="199"/>
      <c r="AH10" s="199" t="s">
        <v>0</v>
      </c>
      <c r="AI10" s="199"/>
      <c r="AJ10" s="199"/>
      <c r="AK10" s="199" t="s">
        <v>0</v>
      </c>
      <c r="AL10" s="199"/>
      <c r="AM10" s="199"/>
      <c r="AN10" s="199" t="s">
        <v>0</v>
      </c>
      <c r="AO10" s="199"/>
      <c r="AP10" s="199"/>
      <c r="AQ10" s="199" t="s">
        <v>0</v>
      </c>
      <c r="AR10" s="199"/>
      <c r="AS10" s="199"/>
      <c r="AT10" s="193"/>
      <c r="BL10" s="3"/>
      <c r="BM10" s="3"/>
      <c r="BN10" s="3"/>
      <c r="BO10" s="3"/>
      <c r="BP10" s="3"/>
      <c r="BQ10" s="3"/>
      <c r="BR10" s="3"/>
      <c r="BS10" s="3"/>
      <c r="BT10" s="3"/>
      <c r="BU10" s="3"/>
      <c r="BV10" s="3"/>
      <c r="BW10" s="3"/>
      <c r="BX10" s="3"/>
      <c r="BY10" s="3"/>
      <c r="BZ10" s="3"/>
    </row>
    <row r="11" spans="1:78" ht="18.75" hidden="1" customHeight="1">
      <c r="A11" s="30" t="s">
        <v>135</v>
      </c>
      <c r="B11" s="31">
        <v>0</v>
      </c>
      <c r="C11" s="34"/>
      <c r="D11" s="197"/>
      <c r="E11" s="197"/>
      <c r="F11" s="200"/>
      <c r="G11" s="200"/>
      <c r="H11" s="200"/>
      <c r="I11" s="200"/>
      <c r="J11" s="200"/>
      <c r="K11" s="200"/>
      <c r="L11" s="200"/>
      <c r="M11" s="200"/>
      <c r="N11" s="39"/>
      <c r="O11" s="39"/>
      <c r="P11" s="39"/>
      <c r="Q11" s="39"/>
      <c r="R11" s="39"/>
      <c r="S11" s="39"/>
      <c r="T11" s="39"/>
      <c r="U11" s="38"/>
      <c r="V11" s="196"/>
      <c r="W11" s="196"/>
      <c r="X11" s="196"/>
      <c r="Y11" s="196"/>
      <c r="Z11" s="196"/>
      <c r="AA11" s="196"/>
      <c r="AB11" s="199"/>
      <c r="AC11" s="199"/>
      <c r="AD11" s="199"/>
      <c r="AE11" s="199"/>
      <c r="AF11" s="199"/>
      <c r="AG11" s="199"/>
      <c r="AH11" s="199"/>
      <c r="AI11" s="199"/>
      <c r="AJ11" s="199"/>
      <c r="AK11" s="199"/>
      <c r="AL11" s="199"/>
      <c r="AM11" s="199"/>
      <c r="AN11" s="199"/>
      <c r="AO11" s="199"/>
      <c r="AP11" s="199"/>
      <c r="AQ11" s="199"/>
      <c r="AR11" s="199"/>
      <c r="AS11" s="199"/>
      <c r="AT11" s="193"/>
      <c r="BL11" s="3"/>
      <c r="BM11" s="3"/>
      <c r="BN11" s="3"/>
      <c r="BO11" s="3"/>
      <c r="BP11" s="3"/>
      <c r="BQ11" s="3"/>
      <c r="BR11" s="3"/>
      <c r="BS11" s="3"/>
      <c r="BT11" s="3"/>
      <c r="BU11" s="3"/>
      <c r="BV11" s="3"/>
      <c r="BW11" s="3"/>
      <c r="BX11" s="3"/>
      <c r="BY11" s="3"/>
      <c r="BZ11" s="3"/>
    </row>
    <row r="12" spans="1:78" ht="18.75" hidden="1" customHeight="1">
      <c r="A12" s="201"/>
      <c r="B12" s="202"/>
      <c r="C12" s="34"/>
      <c r="D12" s="197"/>
      <c r="E12" s="197"/>
      <c r="F12" s="200"/>
      <c r="G12" s="200"/>
      <c r="H12" s="200"/>
      <c r="I12" s="200"/>
      <c r="J12" s="200"/>
      <c r="K12" s="200"/>
      <c r="L12" s="200"/>
      <c r="M12" s="200"/>
      <c r="N12" s="39"/>
      <c r="O12" s="39"/>
      <c r="P12" s="39"/>
      <c r="Q12" s="39"/>
      <c r="R12" s="39"/>
      <c r="S12" s="39"/>
      <c r="T12" s="39"/>
      <c r="U12" s="38"/>
      <c r="V12" s="196"/>
      <c r="W12" s="196"/>
      <c r="X12" s="196"/>
      <c r="Y12" s="196"/>
      <c r="Z12" s="196"/>
      <c r="AA12" s="196"/>
      <c r="AB12" s="199"/>
      <c r="AC12" s="199"/>
      <c r="AD12" s="199"/>
      <c r="AE12" s="199"/>
      <c r="AF12" s="199"/>
      <c r="AG12" s="199"/>
      <c r="AH12" s="199"/>
      <c r="AI12" s="199"/>
      <c r="AJ12" s="199"/>
      <c r="AK12" s="199"/>
      <c r="AL12" s="199"/>
      <c r="AM12" s="199"/>
      <c r="AN12" s="199"/>
      <c r="AO12" s="199"/>
      <c r="AP12" s="199"/>
      <c r="AQ12" s="199"/>
      <c r="AR12" s="199"/>
      <c r="AS12" s="199"/>
      <c r="AT12" s="193"/>
      <c r="BL12" s="3"/>
      <c r="BM12" s="3"/>
      <c r="BN12" s="3"/>
      <c r="BO12" s="3"/>
      <c r="BP12" s="3"/>
      <c r="BQ12" s="3"/>
      <c r="BR12" s="3"/>
      <c r="BS12" s="3"/>
      <c r="BT12" s="3"/>
      <c r="BU12" s="3"/>
      <c r="BV12" s="3"/>
      <c r="BW12" s="3"/>
      <c r="BX12" s="3"/>
      <c r="BY12" s="3"/>
      <c r="BZ12" s="3"/>
    </row>
    <row r="13" spans="1:78" ht="3.75" customHeight="1">
      <c r="C13" s="34"/>
      <c r="D13" s="204"/>
      <c r="E13" s="204"/>
      <c r="F13" s="200"/>
      <c r="G13" s="205"/>
      <c r="H13" s="206" t="s">
        <v>136</v>
      </c>
      <c r="I13" s="206" t="s">
        <v>139</v>
      </c>
      <c r="J13" s="206" t="s">
        <v>141</v>
      </c>
      <c r="K13" s="206" t="s">
        <v>143</v>
      </c>
      <c r="L13" s="206" t="s">
        <v>144</v>
      </c>
      <c r="M13" s="206" t="s">
        <v>145</v>
      </c>
      <c r="N13" s="40" t="s">
        <v>146</v>
      </c>
      <c r="O13" s="102" t="s">
        <v>485</v>
      </c>
      <c r="P13" s="102" t="s">
        <v>487</v>
      </c>
      <c r="Q13" s="40"/>
      <c r="R13" s="40"/>
      <c r="S13" s="40"/>
      <c r="T13" s="40"/>
      <c r="U13" s="2"/>
      <c r="V13" s="193"/>
      <c r="W13" s="193"/>
      <c r="X13" s="193"/>
      <c r="Y13" s="193"/>
      <c r="Z13" s="193"/>
      <c r="AA13" s="193"/>
      <c r="AB13" s="193"/>
      <c r="AC13" s="193"/>
      <c r="AD13" s="193"/>
      <c r="AE13" s="207"/>
      <c r="AF13" s="207"/>
      <c r="AG13" s="207"/>
      <c r="AH13" s="193"/>
      <c r="AI13" s="193"/>
      <c r="AJ13" s="193"/>
      <c r="AK13" s="207"/>
      <c r="AL13" s="207"/>
      <c r="AM13" s="207"/>
      <c r="AN13" s="193"/>
      <c r="AO13" s="193"/>
      <c r="AP13" s="193"/>
      <c r="AQ13" s="193"/>
      <c r="AR13" s="193"/>
      <c r="AS13" s="193"/>
      <c r="AT13" s="193"/>
      <c r="BL13" s="3"/>
      <c r="BM13" s="3"/>
      <c r="BN13" s="3"/>
      <c r="BO13" s="3"/>
      <c r="BP13" s="3"/>
      <c r="BQ13" s="3"/>
      <c r="BR13" s="3"/>
      <c r="BS13" s="3"/>
      <c r="BT13" s="3"/>
      <c r="BU13" s="3"/>
      <c r="BV13" s="3"/>
      <c r="BW13" s="3"/>
      <c r="BX13" s="3"/>
      <c r="BY13" s="3"/>
      <c r="BZ13" s="3"/>
    </row>
    <row r="14" spans="1:78" ht="21" customHeight="1">
      <c r="B14" s="33"/>
      <c r="C14" s="34"/>
      <c r="D14" s="409" t="s">
        <v>2378</v>
      </c>
      <c r="E14" s="208" t="s">
        <v>2379</v>
      </c>
      <c r="F14" s="209"/>
      <c r="G14" s="205"/>
      <c r="H14" s="209" t="s">
        <v>155</v>
      </c>
      <c r="I14" s="209" t="s">
        <v>157</v>
      </c>
      <c r="J14" s="210" t="s">
        <v>0</v>
      </c>
      <c r="K14" s="210" t="s">
        <v>160</v>
      </c>
      <c r="L14" s="210" t="s">
        <v>0</v>
      </c>
      <c r="M14" s="210" t="s">
        <v>428</v>
      </c>
      <c r="N14" s="43" t="s">
        <v>428</v>
      </c>
      <c r="O14" s="43" t="s">
        <v>0</v>
      </c>
      <c r="P14" s="43" t="s">
        <v>477</v>
      </c>
      <c r="Q14" s="43"/>
      <c r="R14" s="43"/>
      <c r="S14" s="43"/>
      <c r="T14" s="43"/>
      <c r="U14" s="44"/>
      <c r="V14" s="67"/>
      <c r="W14" s="68"/>
      <c r="X14" s="69"/>
      <c r="Y14" s="67"/>
      <c r="Z14" s="68"/>
      <c r="AA14" s="69"/>
      <c r="AB14" s="67"/>
      <c r="AC14" s="68"/>
      <c r="AD14" s="69"/>
      <c r="AE14" s="67"/>
      <c r="AF14" s="68"/>
      <c r="AG14" s="69"/>
      <c r="AH14" s="67"/>
      <c r="AI14" s="68"/>
      <c r="AJ14" s="69"/>
      <c r="AK14" s="67"/>
      <c r="AL14" s="68"/>
      <c r="AM14" s="69"/>
      <c r="AN14" s="67"/>
      <c r="AO14" s="68"/>
      <c r="AP14" s="69"/>
      <c r="AQ14" s="21" t="str">
        <f>IF(OR(EXACT(V14,W14),EXACT(AB14,AC14),EXACT(AH14,AI14),EXACT(AN14,AO14),AND(W14="X",AC14="X",AI14="X",AO14="X"),OR(W14="M",AC14="M",AI14="M",AO14="M")),"",SUM(V14,AB14,AH14,AN14))</f>
        <v/>
      </c>
      <c r="AR14" s="22" t="str">
        <f>IF(AND(AND(W14="X",AC14="X",AI14="X",AO14="X"),SUM(V14,AB14,AH14,AN14)=0,ISNUMBER(AQ14)),"",IF(OR(W14="M",AC14="M",AI14="M",AO14="M"),"M",IF(AND(W14=AC14,W14=AI14,W14=AO14,OR(W14="X",W14="W",W14="Z")),UPPER(W14),"")))</f>
        <v/>
      </c>
      <c r="AS14" s="23"/>
      <c r="AT14" s="211"/>
      <c r="BL14" s="3"/>
      <c r="BM14" s="3"/>
      <c r="BN14" s="3"/>
      <c r="BO14" s="3"/>
      <c r="BP14" s="3"/>
      <c r="BQ14" s="3"/>
      <c r="BR14" s="3"/>
      <c r="BS14" s="3"/>
      <c r="BT14" s="3"/>
      <c r="BU14" s="3"/>
      <c r="BV14" s="3"/>
      <c r="BW14" s="3"/>
      <c r="BX14" s="3"/>
      <c r="BY14" s="3"/>
      <c r="BZ14" s="3"/>
    </row>
    <row r="15" spans="1:78" ht="21" customHeight="1">
      <c r="B15" s="33"/>
      <c r="C15" s="34"/>
      <c r="D15" s="410"/>
      <c r="E15" s="208" t="s">
        <v>2380</v>
      </c>
      <c r="F15" s="209"/>
      <c r="G15" s="205"/>
      <c r="H15" s="209" t="s">
        <v>156</v>
      </c>
      <c r="I15" s="209" t="s">
        <v>157</v>
      </c>
      <c r="J15" s="210" t="s">
        <v>0</v>
      </c>
      <c r="K15" s="210" t="s">
        <v>160</v>
      </c>
      <c r="L15" s="210" t="s">
        <v>0</v>
      </c>
      <c r="M15" s="210" t="s">
        <v>428</v>
      </c>
      <c r="N15" s="43" t="s">
        <v>428</v>
      </c>
      <c r="O15" s="43" t="s">
        <v>0</v>
      </c>
      <c r="P15" s="43" t="s">
        <v>477</v>
      </c>
      <c r="Q15" s="43"/>
      <c r="R15" s="43"/>
      <c r="S15" s="43"/>
      <c r="T15" s="43"/>
      <c r="U15" s="44"/>
      <c r="V15" s="67"/>
      <c r="W15" s="68"/>
      <c r="X15" s="69"/>
      <c r="Y15" s="67"/>
      <c r="Z15" s="68"/>
      <c r="AA15" s="69"/>
      <c r="AB15" s="67"/>
      <c r="AC15" s="68"/>
      <c r="AD15" s="69"/>
      <c r="AE15" s="67"/>
      <c r="AF15" s="68"/>
      <c r="AG15" s="69"/>
      <c r="AH15" s="67"/>
      <c r="AI15" s="68"/>
      <c r="AJ15" s="69"/>
      <c r="AK15" s="67"/>
      <c r="AL15" s="68"/>
      <c r="AM15" s="69"/>
      <c r="AN15" s="67"/>
      <c r="AO15" s="68"/>
      <c r="AP15" s="69"/>
      <c r="AQ15" s="21" t="str">
        <f>IF(OR(EXACT(V15,W15),EXACT(AB15,AC15),EXACT(AH15,AI15),EXACT(AN15,AO15),AND(W15="X",AC15="X",AI15="X",AO15="X"),OR(W15="M",AC15="M",AI15="M",AO15="M")),"",SUM(V15,AB15,AH15,AN15))</f>
        <v/>
      </c>
      <c r="AR15" s="22" t="str">
        <f>IF(AND(AND(W15="X",AC15="X",AI15="X",AO15="X"),SUM(V15,AB15,AH15,AN15)=0,ISNUMBER(AQ15)),"",IF(OR(W15="M",AC15="M",AI15="M",AO15="M"),"M",IF(AND(W15=AC15,W15=AI15,W15=AO15,OR(W15="X",W15="W",W15="Z")),UPPER(W15),"")))</f>
        <v/>
      </c>
      <c r="AS15" s="23"/>
      <c r="AT15" s="211"/>
      <c r="BL15" s="3"/>
      <c r="BM15" s="3"/>
      <c r="BN15" s="3"/>
      <c r="BO15" s="3"/>
      <c r="BP15" s="3"/>
      <c r="BQ15" s="3"/>
      <c r="BR15" s="3"/>
      <c r="BS15" s="3"/>
      <c r="BT15" s="3"/>
      <c r="BU15" s="3"/>
      <c r="BV15" s="3"/>
      <c r="BW15" s="3"/>
      <c r="BX15" s="3"/>
      <c r="BY15" s="3"/>
      <c r="BZ15" s="3"/>
    </row>
    <row r="16" spans="1:78" ht="21" customHeight="1">
      <c r="B16" s="33"/>
      <c r="C16" s="34"/>
      <c r="D16" s="411"/>
      <c r="E16" s="212" t="s">
        <v>2381</v>
      </c>
      <c r="F16" s="209"/>
      <c r="G16" s="205"/>
      <c r="H16" s="209" t="s">
        <v>0</v>
      </c>
      <c r="I16" s="209" t="s">
        <v>157</v>
      </c>
      <c r="J16" s="210" t="s">
        <v>0</v>
      </c>
      <c r="K16" s="210" t="s">
        <v>160</v>
      </c>
      <c r="L16" s="210" t="s">
        <v>0</v>
      </c>
      <c r="M16" s="210" t="s">
        <v>428</v>
      </c>
      <c r="N16" s="43" t="s">
        <v>428</v>
      </c>
      <c r="O16" s="43" t="s">
        <v>0</v>
      </c>
      <c r="P16" s="43" t="s">
        <v>477</v>
      </c>
      <c r="Q16" s="43"/>
      <c r="R16" s="43"/>
      <c r="S16" s="43"/>
      <c r="T16" s="43"/>
      <c r="U16" s="4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1" t="str">
        <f>IF(OR(AND(AQ14="",AR14=""),AND(AQ15="",AR15=""),AND(AR14="X",AR15="X"),OR(AR14="M",AR15="M")),"",SUM(AQ14,AQ15))</f>
        <v/>
      </c>
      <c r="AR16" s="22" t="str">
        <f>IF(AND(AND(AR14="X",AR15="X"),SUM(AQ14,AQ15)=0,ISNUMBER(AQ16)),"",IF(OR(AR14="M",AR15="M"),"M",IF(AND(AR14=AR15,OR(AR14="X",AR14="W",AR14="Z")),UPPER(AR14),"")))</f>
        <v/>
      </c>
      <c r="AS16" s="23"/>
      <c r="AT16" s="211"/>
      <c r="BL16" s="3"/>
      <c r="BM16" s="3"/>
      <c r="BN16" s="3"/>
      <c r="BO16" s="3"/>
      <c r="BP16" s="3"/>
      <c r="BQ16" s="3"/>
      <c r="BR16" s="3"/>
      <c r="BS16" s="3"/>
      <c r="BT16" s="3"/>
      <c r="BU16" s="3"/>
      <c r="BV16" s="3"/>
      <c r="BW16" s="3"/>
      <c r="BX16" s="3"/>
      <c r="BY16" s="3"/>
      <c r="BZ16" s="3"/>
    </row>
    <row r="17" spans="2:78" ht="21" customHeight="1">
      <c r="B17" s="33"/>
      <c r="C17" s="34"/>
      <c r="D17" s="409" t="s">
        <v>2382</v>
      </c>
      <c r="E17" s="208" t="s">
        <v>2379</v>
      </c>
      <c r="F17" s="209"/>
      <c r="G17" s="205"/>
      <c r="H17" s="209" t="s">
        <v>155</v>
      </c>
      <c r="I17" s="209" t="s">
        <v>158</v>
      </c>
      <c r="J17" s="210" t="s">
        <v>0</v>
      </c>
      <c r="K17" s="210" t="s">
        <v>160</v>
      </c>
      <c r="L17" s="210" t="s">
        <v>0</v>
      </c>
      <c r="M17" s="210" t="s">
        <v>428</v>
      </c>
      <c r="N17" s="43" t="s">
        <v>428</v>
      </c>
      <c r="O17" s="43" t="s">
        <v>0</v>
      </c>
      <c r="P17" s="43" t="s">
        <v>477</v>
      </c>
      <c r="Q17" s="43"/>
      <c r="R17" s="43"/>
      <c r="S17" s="43"/>
      <c r="T17" s="43"/>
      <c r="U17" s="44"/>
      <c r="V17" s="67"/>
      <c r="W17" s="68"/>
      <c r="X17" s="69"/>
      <c r="Y17" s="67"/>
      <c r="Z17" s="68"/>
      <c r="AA17" s="69"/>
      <c r="AB17" s="67"/>
      <c r="AC17" s="68"/>
      <c r="AD17" s="69"/>
      <c r="AE17" s="67"/>
      <c r="AF17" s="68"/>
      <c r="AG17" s="69"/>
      <c r="AH17" s="67"/>
      <c r="AI17" s="68"/>
      <c r="AJ17" s="69"/>
      <c r="AK17" s="67"/>
      <c r="AL17" s="68"/>
      <c r="AM17" s="69"/>
      <c r="AN17" s="67"/>
      <c r="AO17" s="68"/>
      <c r="AP17" s="69"/>
      <c r="AQ17" s="21" t="str">
        <f>IF(OR(EXACT(V17,W17),EXACT(AB17,AC17),EXACT(AH17,AI17),EXACT(AN17,AO17),AND(W17="X",AC17="X",AI17="X",AO17="X"),OR(W17="M",AC17="M",AI17="M",AO17="M")),"",SUM(V17,AB17,AH17,AN17))</f>
        <v/>
      </c>
      <c r="AR17" s="22" t="str">
        <f>IF(AND(AND(W17="X",AC17="X",AI17="X",AO17="X"),SUM(V17,AB17,AH17,AN17)=0,ISNUMBER(AQ17)),"",IF(OR(W17="M",AC17="M",AI17="M",AO17="M"),"M",IF(AND(W17=AC17,W17=AI17,W17=AO17,OR(W17="X",W17="W",W17="Z")),UPPER(W17),"")))</f>
        <v/>
      </c>
      <c r="AS17" s="23"/>
      <c r="AT17" s="211"/>
      <c r="BL17" s="3"/>
      <c r="BM17" s="3"/>
      <c r="BN17" s="3"/>
      <c r="BO17" s="3"/>
      <c r="BP17" s="3"/>
      <c r="BQ17" s="3"/>
      <c r="BR17" s="3"/>
      <c r="BS17" s="3"/>
      <c r="BT17" s="3"/>
      <c r="BU17" s="3"/>
      <c r="BV17" s="3"/>
      <c r="BW17" s="3"/>
      <c r="BX17" s="3"/>
      <c r="BY17" s="3"/>
      <c r="BZ17" s="3"/>
    </row>
    <row r="18" spans="2:78" ht="21" customHeight="1">
      <c r="B18" s="33"/>
      <c r="C18" s="34"/>
      <c r="D18" s="410"/>
      <c r="E18" s="208" t="s">
        <v>2380</v>
      </c>
      <c r="F18" s="209"/>
      <c r="G18" s="205"/>
      <c r="H18" s="209" t="s">
        <v>156</v>
      </c>
      <c r="I18" s="209" t="s">
        <v>158</v>
      </c>
      <c r="J18" s="210" t="s">
        <v>0</v>
      </c>
      <c r="K18" s="210" t="s">
        <v>160</v>
      </c>
      <c r="L18" s="210" t="s">
        <v>0</v>
      </c>
      <c r="M18" s="210" t="s">
        <v>428</v>
      </c>
      <c r="N18" s="43" t="s">
        <v>428</v>
      </c>
      <c r="O18" s="43" t="s">
        <v>0</v>
      </c>
      <c r="P18" s="43" t="s">
        <v>477</v>
      </c>
      <c r="Q18" s="43"/>
      <c r="R18" s="43"/>
      <c r="S18" s="43"/>
      <c r="T18" s="43"/>
      <c r="U18" s="44"/>
      <c r="V18" s="67"/>
      <c r="W18" s="68"/>
      <c r="X18" s="69"/>
      <c r="Y18" s="67"/>
      <c r="Z18" s="68"/>
      <c r="AA18" s="69"/>
      <c r="AB18" s="67"/>
      <c r="AC18" s="68"/>
      <c r="AD18" s="69"/>
      <c r="AE18" s="67"/>
      <c r="AF18" s="68"/>
      <c r="AG18" s="69"/>
      <c r="AH18" s="67"/>
      <c r="AI18" s="68"/>
      <c r="AJ18" s="69"/>
      <c r="AK18" s="67"/>
      <c r="AL18" s="68"/>
      <c r="AM18" s="69"/>
      <c r="AN18" s="67"/>
      <c r="AO18" s="68"/>
      <c r="AP18" s="69"/>
      <c r="AQ18" s="21" t="str">
        <f>IF(OR(EXACT(V18,W18),EXACT(AB18,AC18),EXACT(AH18,AI18),EXACT(AN18,AO18),AND(W18="X",AC18="X",AI18="X",AO18="X"),OR(W18="M",AC18="M",AI18="M",AO18="M")),"",SUM(V18,AB18,AH18,AN18))</f>
        <v/>
      </c>
      <c r="AR18" s="22" t="str">
        <f>IF(AND(AND(W18="X",AC18="X",AI18="X",AO18="X"),SUM(V18,AB18,AH18,AN18)=0,ISNUMBER(AQ18)),"",IF(OR(W18="M",AC18="M",AI18="M",AO18="M"),"M",IF(AND(W18=AC18,W18=AI18,W18=AO18,OR(W18="X",W18="W",W18="Z")),UPPER(W18),"")))</f>
        <v/>
      </c>
      <c r="AS18" s="23"/>
      <c r="AT18" s="211"/>
      <c r="BL18" s="3"/>
      <c r="BM18" s="3"/>
      <c r="BN18" s="3"/>
      <c r="BO18" s="3"/>
      <c r="BP18" s="3"/>
      <c r="BQ18" s="3"/>
      <c r="BR18" s="3"/>
      <c r="BS18" s="3"/>
      <c r="BT18" s="3"/>
      <c r="BU18" s="3"/>
      <c r="BV18" s="3"/>
      <c r="BW18" s="3"/>
      <c r="BX18" s="3"/>
      <c r="BY18" s="3"/>
      <c r="BZ18" s="3"/>
    </row>
    <row r="19" spans="2:78" ht="21" customHeight="1">
      <c r="B19" s="33"/>
      <c r="C19" s="34"/>
      <c r="D19" s="411"/>
      <c r="E19" s="212" t="s">
        <v>2381</v>
      </c>
      <c r="F19" s="209"/>
      <c r="G19" s="205"/>
      <c r="H19" s="209" t="s">
        <v>0</v>
      </c>
      <c r="I19" s="209" t="s">
        <v>158</v>
      </c>
      <c r="J19" s="210" t="s">
        <v>0</v>
      </c>
      <c r="K19" s="210" t="s">
        <v>160</v>
      </c>
      <c r="L19" s="210" t="s">
        <v>0</v>
      </c>
      <c r="M19" s="210" t="s">
        <v>428</v>
      </c>
      <c r="N19" s="43" t="s">
        <v>428</v>
      </c>
      <c r="O19" s="43" t="s">
        <v>0</v>
      </c>
      <c r="P19" s="43" t="s">
        <v>477</v>
      </c>
      <c r="Q19" s="43"/>
      <c r="R19" s="43"/>
      <c r="S19" s="43"/>
      <c r="T19" s="43"/>
      <c r="U19" s="44"/>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1" t="str">
        <f>IF(OR(AND(AB17="",AC17=""),AND(AB18="",AC18=""),AND(AC17="X",AC18="X"),OR(AC17="M",AC18="M")),"",SUM(AB17,AB18))</f>
        <v/>
      </c>
      <c r="AC19" s="22" t="str">
        <f>IF(AND(AND(AC17="X",AC18="X"),SUM(AB17,AB18)=0,ISNUMBER(AB19)),"",IF(OR(AC17="M",AC18="M"),"M",IF(AND(AC17=AC18,OR(AC17="X",AC17="W",AC17="Z")),UPPER(AC17),"")))</f>
        <v/>
      </c>
      <c r="AD19" s="23"/>
      <c r="AE19" s="21" t="str">
        <f>IF(OR(AND(AE17="",AF17=""),AND(AE18="",AF18=""),AND(AF17="X",AF18="X"),OR(AF17="M",AF18="M")),"",SUM(AE17,AE18))</f>
        <v/>
      </c>
      <c r="AF19" s="22" t="str">
        <f>IF(AND(AND(AF17="X",AF18="X"),SUM(AE17,AE18)=0,ISNUMBER(AE19)),"",IF(OR(AF17="M",AF18="M"),"M",IF(AND(AF17=AF18,OR(AF17="X",AF17="W",AF17="Z")),UPPER(AF17),"")))</f>
        <v/>
      </c>
      <c r="AG19" s="23"/>
      <c r="AH19" s="21" t="str">
        <f>IF(OR(AND(AH17="",AI17=""),AND(AH18="",AI18=""),AND(AI17="X",AI18="X"),OR(AI17="M",AI18="M")),"",SUM(AH17,AH18))</f>
        <v/>
      </c>
      <c r="AI19" s="22" t="str">
        <f>IF(AND(AND(AI17="X",AI18="X"),SUM(AH17,AH18)=0,ISNUMBER(AH19)),"",IF(OR(AI17="M",AI18="M"),"M",IF(AND(AI17=AI18,OR(AI17="X",AI17="W",AI17="Z")),UPPER(AI17),"")))</f>
        <v/>
      </c>
      <c r="AJ19" s="23"/>
      <c r="AK19" s="21" t="str">
        <f>IF(OR(AND(AK17="",AL17=""),AND(AK18="",AL18=""),AND(AL17="X",AL18="X"),OR(AL17="M",AL18="M")),"",SUM(AK17,AK18))</f>
        <v/>
      </c>
      <c r="AL19" s="22" t="str">
        <f>IF(AND(AND(AL17="X",AL18="X"),SUM(AK17,AK18)=0,ISNUMBER(AK19)),"",IF(OR(AL17="M",AL18="M"),"M",IF(AND(AL17=AL18,OR(AL17="X",AL17="W",AL17="Z")),UPPER(AL17),"")))</f>
        <v/>
      </c>
      <c r="AM19" s="23"/>
      <c r="AN19" s="21" t="str">
        <f>IF(OR(AND(AN17="",AO17=""),AND(AN18="",AO18=""),AND(AO17="X",AO18="X"),OR(AO17="M",AO18="M")),"",SUM(AN17,AN18))</f>
        <v/>
      </c>
      <c r="AO19" s="22" t="str">
        <f>IF(AND(AND(AO17="X",AO18="X"),SUM(AN17,AN18)=0,ISNUMBER(AN19)),"",IF(OR(AO17="M",AO18="M"),"M",IF(AND(AO17=AO18,OR(AO17="X",AO17="W",AO17="Z")),UPPER(AO17),"")))</f>
        <v/>
      </c>
      <c r="AP19" s="23"/>
      <c r="AQ19" s="21" t="str">
        <f>IF(OR(AND(AQ17="",AR17=""),AND(AQ18="",AR18=""),AND(AR17="X",AR18="X"),OR(AR17="M",AR18="M")),"",SUM(AQ17,AQ18))</f>
        <v/>
      </c>
      <c r="AR19" s="22" t="str">
        <f>IF(AND(AND(AR17="X",AR18="X"),SUM(AQ17,AQ18)=0,ISNUMBER(AQ19)),"",IF(OR(AR17="M",AR18="M"),"M",IF(AND(AR17=AR18,OR(AR17="X",AR17="W",AR17="Z")),UPPER(AR17),"")))</f>
        <v/>
      </c>
      <c r="AS19" s="23"/>
      <c r="AT19" s="211"/>
      <c r="BL19" s="3"/>
      <c r="BM19" s="3"/>
      <c r="BN19" s="3"/>
      <c r="BO19" s="3"/>
      <c r="BP19" s="3"/>
      <c r="BQ19" s="3"/>
      <c r="BR19" s="3"/>
      <c r="BS19" s="3"/>
      <c r="BT19" s="3"/>
      <c r="BU19" s="3"/>
      <c r="BV19" s="3"/>
      <c r="BW19" s="3"/>
      <c r="BX19" s="3"/>
      <c r="BY19" s="3"/>
      <c r="BZ19" s="3"/>
    </row>
    <row r="20" spans="2:78" ht="21" customHeight="1">
      <c r="B20" s="33"/>
      <c r="C20" s="34"/>
      <c r="D20" s="390" t="s">
        <v>2383</v>
      </c>
      <c r="E20" s="212" t="s">
        <v>2379</v>
      </c>
      <c r="F20" s="209"/>
      <c r="G20" s="205"/>
      <c r="H20" s="209" t="s">
        <v>155</v>
      </c>
      <c r="I20" s="209" t="s">
        <v>159</v>
      </c>
      <c r="J20" s="210" t="s">
        <v>0</v>
      </c>
      <c r="K20" s="210" t="s">
        <v>160</v>
      </c>
      <c r="L20" s="210" t="s">
        <v>0</v>
      </c>
      <c r="M20" s="210" t="s">
        <v>428</v>
      </c>
      <c r="N20" s="43" t="s">
        <v>428</v>
      </c>
      <c r="O20" s="43" t="s">
        <v>0</v>
      </c>
      <c r="P20" s="43" t="s">
        <v>477</v>
      </c>
      <c r="Q20" s="43"/>
      <c r="R20" s="43"/>
      <c r="S20" s="43"/>
      <c r="T20" s="43"/>
      <c r="U20" s="44"/>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1" t="str">
        <f>IF(OR(AND(AB14="",AC14=""),AND(AB17="",AC17=""),AND(AC14="X",AC17="X"),OR(AC14="M",AC17="M")),"",SUM(AB14,AB17))</f>
        <v/>
      </c>
      <c r="AC20" s="22" t="str">
        <f>IF(AND(AND(AC14="X",AC17="X"),SUM(AB14,AB17)=0,ISNUMBER(AB20)),"",IF(OR(AC14="M",AC17="M"),"M",IF(AND(AC14=AC17,OR(AC14="X",AC14="W",AC14="Z")),UPPER(AC14),"")))</f>
        <v/>
      </c>
      <c r="AD20" s="23"/>
      <c r="AE20" s="21" t="str">
        <f>IF(OR(AND(AE14="",AF14=""),AND(AE17="",AF17=""),AND(AF14="X",AF17="X"),OR(AF14="M",AF17="M")),"",SUM(AE14,AE17))</f>
        <v/>
      </c>
      <c r="AF20" s="22" t="str">
        <f>IF(AND(AND(AF14="X",AF17="X"),SUM(AE14,AE17)=0,ISNUMBER(AE20)),"",IF(OR(AF14="M",AF17="M"),"M",IF(AND(AF14=AF17,OR(AF14="X",AF14="W",AF14="Z")),UPPER(AF14),"")))</f>
        <v/>
      </c>
      <c r="AG20" s="23"/>
      <c r="AH20" s="21" t="str">
        <f>IF(OR(AND(AH14="",AI14=""),AND(AH17="",AI17=""),AND(AI14="X",AI17="X"),OR(AI14="M",AI17="M")),"",SUM(AH14,AH17))</f>
        <v/>
      </c>
      <c r="AI20" s="22" t="str">
        <f>IF(AND(AND(AI14="X",AI17="X"),SUM(AH14,AH17)=0,ISNUMBER(AH20)),"",IF(OR(AI14="M",AI17="M"),"M",IF(AND(AI14=AI17,OR(AI14="X",AI14="W",AI14="Z")),UPPER(AI14),"")))</f>
        <v/>
      </c>
      <c r="AJ20" s="23"/>
      <c r="AK20" s="21" t="str">
        <f>IF(OR(AND(AK14="",AL14=""),AND(AK17="",AL17=""),AND(AL14="X",AL17="X"),OR(AL14="M",AL17="M")),"",SUM(AK14,AK17))</f>
        <v/>
      </c>
      <c r="AL20" s="22" t="str">
        <f>IF(AND(AND(AL14="X",AL17="X"),SUM(AK14,AK17)=0,ISNUMBER(AK20)),"",IF(OR(AL14="M",AL17="M"),"M",IF(AND(AL14=AL17,OR(AL14="X",AL14="W",AL14="Z")),UPPER(AL14),"")))</f>
        <v/>
      </c>
      <c r="AM20" s="23"/>
      <c r="AN20" s="21" t="str">
        <f>IF(OR(AND(AN14="",AO14=""),AND(AN17="",AO17=""),AND(AO14="X",AO17="X"),OR(AO14="M",AO17="M")),"",SUM(AN14,AN17))</f>
        <v/>
      </c>
      <c r="AO20" s="22" t="str">
        <f>IF(AND(AND(AO14="X",AO17="X"),SUM(AN14,AN17)=0,ISNUMBER(AN20)),"",IF(OR(AO14="M",AO17="M"),"M",IF(AND(AO14=AO17,OR(AO14="X",AO14="W",AO14="Z")),UPPER(AO14),"")))</f>
        <v/>
      </c>
      <c r="AP20" s="23"/>
      <c r="AQ20" s="21" t="str">
        <f>IF(OR(AND(AQ14="",AR14=""),AND(AQ17="",AR17=""),AND(AR14="X",AR17="X"),OR(AR14="M",AR17="M")),"",SUM(AQ14,AQ17))</f>
        <v/>
      </c>
      <c r="AR20" s="22" t="str">
        <f>IF(AND(AND(AR14="X",AR17="X"),SUM(AQ14,AQ17)=0,ISNUMBER(AQ20)),"",IF(OR(AR14="M",AR17="M"),"M",IF(AND(AR14=AR17,OR(AR14="X",AR14="W",AR14="Z")),UPPER(AR14),"")))</f>
        <v/>
      </c>
      <c r="AS20" s="23"/>
      <c r="AT20" s="211"/>
      <c r="BL20" s="3"/>
      <c r="BM20" s="3"/>
      <c r="BN20" s="3"/>
      <c r="BO20" s="3"/>
      <c r="BP20" s="3"/>
      <c r="BQ20" s="3"/>
      <c r="BR20" s="3"/>
      <c r="BS20" s="3"/>
      <c r="BT20" s="3"/>
      <c r="BU20" s="3"/>
      <c r="BV20" s="3"/>
      <c r="BW20" s="3"/>
      <c r="BX20" s="3"/>
      <c r="BY20" s="3"/>
      <c r="BZ20" s="3"/>
    </row>
    <row r="21" spans="2:78" ht="21" customHeight="1">
      <c r="B21" s="33"/>
      <c r="C21" s="34"/>
      <c r="D21" s="391"/>
      <c r="E21" s="212" t="s">
        <v>2380</v>
      </c>
      <c r="F21" s="209"/>
      <c r="G21" s="205"/>
      <c r="H21" s="209" t="s">
        <v>156</v>
      </c>
      <c r="I21" s="209" t="s">
        <v>159</v>
      </c>
      <c r="J21" s="210" t="s">
        <v>0</v>
      </c>
      <c r="K21" s="210" t="s">
        <v>160</v>
      </c>
      <c r="L21" s="210" t="s">
        <v>0</v>
      </c>
      <c r="M21" s="210" t="s">
        <v>428</v>
      </c>
      <c r="N21" s="43" t="s">
        <v>428</v>
      </c>
      <c r="O21" s="43" t="s">
        <v>0</v>
      </c>
      <c r="P21" s="43" t="s">
        <v>477</v>
      </c>
      <c r="Q21" s="43"/>
      <c r="R21" s="43"/>
      <c r="S21" s="43"/>
      <c r="T21" s="43"/>
      <c r="U21" s="44"/>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21" t="str">
        <f>IF(OR(AND(AB15="",AC15=""),AND(AB18="",AC18=""),AND(AC15="X",AC18="X"),OR(AC15="M",AC18="M")),"",SUM(AB15,AB18))</f>
        <v/>
      </c>
      <c r="AC21" s="22" t="str">
        <f>IF(AND(AND(AC15="X",AC18="X"),SUM(AB15,AB18)=0,ISNUMBER(AB21)),"",IF(OR(AC15="M",AC18="M"),"M",IF(AND(AC15=AC18,OR(AC15="X",AC15="W",AC15="Z")),UPPER(AC15),"")))</f>
        <v/>
      </c>
      <c r="AD21" s="23"/>
      <c r="AE21" s="21" t="str">
        <f>IF(OR(AND(AE15="",AF15=""),AND(AE18="",AF18=""),AND(AF15="X",AF18="X"),OR(AF15="M",AF18="M")),"",SUM(AE15,AE18))</f>
        <v/>
      </c>
      <c r="AF21" s="22" t="str">
        <f>IF(AND(AND(AF15="X",AF18="X"),SUM(AE15,AE18)=0,ISNUMBER(AE21)),"",IF(OR(AF15="M",AF18="M"),"M",IF(AND(AF15=AF18,OR(AF15="X",AF15="W",AF15="Z")),UPPER(AF15),"")))</f>
        <v/>
      </c>
      <c r="AG21" s="23"/>
      <c r="AH21" s="21" t="str">
        <f>IF(OR(AND(AH15="",AI15=""),AND(AH18="",AI18=""),AND(AI15="X",AI18="X"),OR(AI15="M",AI18="M")),"",SUM(AH15,AH18))</f>
        <v/>
      </c>
      <c r="AI21" s="22" t="str">
        <f>IF(AND(AND(AI15="X",AI18="X"),SUM(AH15,AH18)=0,ISNUMBER(AH21)),"",IF(OR(AI15="M",AI18="M"),"M",IF(AND(AI15=AI18,OR(AI15="X",AI15="W",AI15="Z")),UPPER(AI15),"")))</f>
        <v/>
      </c>
      <c r="AJ21" s="23"/>
      <c r="AK21" s="21" t="str">
        <f>IF(OR(AND(AK15="",AL15=""),AND(AK18="",AL18=""),AND(AL15="X",AL18="X"),OR(AL15="M",AL18="M")),"",SUM(AK15,AK18))</f>
        <v/>
      </c>
      <c r="AL21" s="22" t="str">
        <f>IF(AND(AND(AL15="X",AL18="X"),SUM(AK15,AK18)=0,ISNUMBER(AK21)),"",IF(OR(AL15="M",AL18="M"),"M",IF(AND(AL15=AL18,OR(AL15="X",AL15="W",AL15="Z")),UPPER(AL15),"")))</f>
        <v/>
      </c>
      <c r="AM21" s="23"/>
      <c r="AN21" s="21" t="str">
        <f>IF(OR(AND(AN15="",AO15=""),AND(AN18="",AO18=""),AND(AO15="X",AO18="X"),OR(AO15="M",AO18="M")),"",SUM(AN15,AN18))</f>
        <v/>
      </c>
      <c r="AO21" s="22" t="str">
        <f>IF(AND(AND(AO15="X",AO18="X"),SUM(AN15,AN18)=0,ISNUMBER(AN21)),"",IF(OR(AO15="M",AO18="M"),"M",IF(AND(AO15=AO18,OR(AO15="X",AO15="W",AO15="Z")),UPPER(AO15),"")))</f>
        <v/>
      </c>
      <c r="AP21" s="23"/>
      <c r="AQ21" s="21" t="str">
        <f>IF(OR(AND(AQ15="",AR15=""),AND(AQ18="",AR18=""),AND(AR15="X",AR18="X"),OR(AR15="M",AR18="M")),"",SUM(AQ15,AQ18))</f>
        <v/>
      </c>
      <c r="AR21" s="22" t="str">
        <f>IF(AND(AND(AR15="X",AR18="X"),SUM(AQ15,AQ18)=0,ISNUMBER(AQ21)),"",IF(OR(AR15="M",AR18="M"),"M",IF(AND(AR15=AR18,OR(AR15="X",AR15="W",AR15="Z")),UPPER(AR15),"")))</f>
        <v/>
      </c>
      <c r="AS21" s="23"/>
      <c r="AT21" s="211"/>
      <c r="BL21" s="3"/>
      <c r="BM21" s="3"/>
      <c r="BN21" s="3"/>
      <c r="BO21" s="3"/>
      <c r="BP21" s="3"/>
      <c r="BQ21" s="3"/>
      <c r="BR21" s="3"/>
      <c r="BS21" s="3"/>
      <c r="BT21" s="3"/>
      <c r="BU21" s="3"/>
      <c r="BV21" s="3"/>
      <c r="BW21" s="3"/>
      <c r="BX21" s="3"/>
      <c r="BY21" s="3"/>
      <c r="BZ21" s="3"/>
    </row>
    <row r="22" spans="2:78" ht="21" customHeight="1">
      <c r="B22" s="33"/>
      <c r="C22" s="34"/>
      <c r="D22" s="392"/>
      <c r="E22" s="212" t="s">
        <v>2381</v>
      </c>
      <c r="F22" s="209"/>
      <c r="G22" s="205"/>
      <c r="H22" s="209" t="s">
        <v>0</v>
      </c>
      <c r="I22" s="209" t="s">
        <v>159</v>
      </c>
      <c r="J22" s="210" t="s">
        <v>0</v>
      </c>
      <c r="K22" s="210" t="s">
        <v>160</v>
      </c>
      <c r="L22" s="210" t="s">
        <v>0</v>
      </c>
      <c r="M22" s="210" t="s">
        <v>428</v>
      </c>
      <c r="N22" s="43" t="s">
        <v>428</v>
      </c>
      <c r="O22" s="43" t="s">
        <v>0</v>
      </c>
      <c r="P22" s="43" t="s">
        <v>477</v>
      </c>
      <c r="Q22" s="43"/>
      <c r="R22" s="43"/>
      <c r="S22" s="43"/>
      <c r="T22" s="43"/>
      <c r="U22" s="44"/>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21" t="str">
        <f>IF(OR(AND(AB16="",AC16=""),AND(AB19="",AC19=""),AND(AC16="X",AC19="X"),OR(AC16="M",AC19="M")),"",SUM(AB16,AB19))</f>
        <v/>
      </c>
      <c r="AC22" s="22" t="str">
        <f>IF(AND(AND(AC16="X",AC19="X"),SUM(AB16,AB19)=0,ISNUMBER(AB22)),"",IF(OR(AC16="M",AC19="M"),"M",IF(AND(AC16=AC19,OR(AC16="X",AC16="W",AC16="Z")),UPPER(AC16),"")))</f>
        <v/>
      </c>
      <c r="AD22" s="23"/>
      <c r="AE22" s="21" t="str">
        <f>IF(OR(AND(AE16="",AF16=""),AND(AE19="",AF19=""),AND(AF16="X",AF19="X"),OR(AF16="M",AF19="M")),"",SUM(AE16,AE19))</f>
        <v/>
      </c>
      <c r="AF22" s="22" t="str">
        <f>IF(AND(AND(AF16="X",AF19="X"),SUM(AE16,AE19)=0,ISNUMBER(AE22)),"",IF(OR(AF16="M",AF19="M"),"M",IF(AND(AF16=AF19,OR(AF16="X",AF16="W",AF16="Z")),UPPER(AF16),"")))</f>
        <v/>
      </c>
      <c r="AG22" s="23"/>
      <c r="AH22" s="21" t="str">
        <f>IF(OR(AND(AH16="",AI16=""),AND(AH19="",AI19=""),AND(AI16="X",AI19="X"),OR(AI16="M",AI19="M")),"",SUM(AH16,AH19))</f>
        <v/>
      </c>
      <c r="AI22" s="22" t="str">
        <f>IF(AND(AND(AI16="X",AI19="X"),SUM(AH16,AH19)=0,ISNUMBER(AH22)),"",IF(OR(AI16="M",AI19="M"),"M",IF(AND(AI16=AI19,OR(AI16="X",AI16="W",AI16="Z")),UPPER(AI16),"")))</f>
        <v/>
      </c>
      <c r="AJ22" s="23"/>
      <c r="AK22" s="21" t="str">
        <f>IF(OR(AND(AK16="",AL16=""),AND(AK19="",AL19=""),AND(AL16="X",AL19="X"),OR(AL16="M",AL19="M")),"",SUM(AK16,AK19))</f>
        <v/>
      </c>
      <c r="AL22" s="22" t="str">
        <f>IF(AND(AND(AL16="X",AL19="X"),SUM(AK16,AK19)=0,ISNUMBER(AK22)),"",IF(OR(AL16="M",AL19="M"),"M",IF(AND(AL16=AL19,OR(AL16="X",AL16="W",AL16="Z")),UPPER(AL16),"")))</f>
        <v/>
      </c>
      <c r="AM22" s="23"/>
      <c r="AN22" s="21" t="str">
        <f>IF(OR(AND(AN16="",AO16=""),AND(AN19="",AO19=""),AND(AO16="X",AO19="X"),OR(AO16="M",AO19="M")),"",SUM(AN16,AN19))</f>
        <v/>
      </c>
      <c r="AO22" s="22" t="str">
        <f>IF(AND(AND(AO16="X",AO19="X"),SUM(AN16,AN19)=0,ISNUMBER(AN22)),"",IF(OR(AO16="M",AO19="M"),"M",IF(AND(AO16=AO19,OR(AO16="X",AO16="W",AO16="Z")),UPPER(AO16),"")))</f>
        <v/>
      </c>
      <c r="AP22" s="23"/>
      <c r="AQ22" s="21" t="str">
        <f>IF(OR(AND(AQ16="",AR16=""),AND(AQ19="",AR19=""),AND(AR16="X",AR19="X"),OR(AR16="M",AR19="M")),"",SUM(AQ16,AQ19))</f>
        <v/>
      </c>
      <c r="AR22" s="22" t="str">
        <f>IF(AND(AND(AR16="X",AR19="X"),SUM(AQ16,AQ19)=0,ISNUMBER(AQ22)),"",IF(OR(AR16="M",AR19="M"),"M",IF(AND(AR16=AR19,OR(AR16="X",AR16="W",AR16="Z")),UPPER(AR16),"")))</f>
        <v/>
      </c>
      <c r="AS22" s="23"/>
      <c r="AT22" s="211"/>
      <c r="BL22" s="3"/>
      <c r="BM22" s="3"/>
      <c r="BN22" s="3"/>
      <c r="BO22" s="3"/>
      <c r="BP22" s="3"/>
      <c r="BQ22" s="3"/>
      <c r="BR22" s="3"/>
      <c r="BS22" s="3"/>
      <c r="BT22" s="3"/>
      <c r="BU22" s="3"/>
      <c r="BV22" s="3"/>
      <c r="BW22" s="3"/>
      <c r="BX22" s="3"/>
      <c r="BY22" s="3"/>
      <c r="BZ22" s="3"/>
    </row>
    <row r="23" spans="2:78" ht="21" customHeight="1">
      <c r="B23" s="33"/>
      <c r="C23" s="34"/>
      <c r="D23" s="381" t="s">
        <v>2384</v>
      </c>
      <c r="E23" s="381"/>
      <c r="F23" s="209"/>
      <c r="G23" s="205"/>
      <c r="H23" s="209" t="s">
        <v>0</v>
      </c>
      <c r="I23" s="209" t="s">
        <v>159</v>
      </c>
      <c r="J23" s="210" t="s">
        <v>0</v>
      </c>
      <c r="K23" s="213" t="s">
        <v>161</v>
      </c>
      <c r="L23" s="210" t="s">
        <v>0</v>
      </c>
      <c r="M23" s="210" t="s">
        <v>428</v>
      </c>
      <c r="N23" s="43" t="s">
        <v>428</v>
      </c>
      <c r="O23" s="43" t="s">
        <v>0</v>
      </c>
      <c r="P23" s="43" t="s">
        <v>477</v>
      </c>
      <c r="Q23" s="43"/>
      <c r="R23" s="43"/>
      <c r="S23" s="43"/>
      <c r="T23" s="43"/>
      <c r="U23" s="103"/>
      <c r="V23" s="67"/>
      <c r="W23" s="68"/>
      <c r="X23" s="69"/>
      <c r="Y23" s="67"/>
      <c r="Z23" s="68"/>
      <c r="AA23" s="69"/>
      <c r="AB23" s="67"/>
      <c r="AC23" s="68"/>
      <c r="AD23" s="69"/>
      <c r="AE23" s="67"/>
      <c r="AF23" s="68"/>
      <c r="AG23" s="69"/>
      <c r="AH23" s="67"/>
      <c r="AI23" s="68"/>
      <c r="AJ23" s="69"/>
      <c r="AK23" s="67"/>
      <c r="AL23" s="68"/>
      <c r="AM23" s="69"/>
      <c r="AN23" s="67"/>
      <c r="AO23" s="68"/>
      <c r="AP23" s="69"/>
      <c r="AQ23" s="21" t="str">
        <f>IF(OR(EXACT(V23,W23),EXACT(AB23,AC23),EXACT(AH23,AI23),EXACT(AN23,AO23),AND(W23="X",AC23="X",AI23="X",AO23="X"),OR(W23="M",AC23="M",AI23="M",AO23="M")),"",SUM(V23,AB23,AH23,AN23))</f>
        <v/>
      </c>
      <c r="AR23" s="22" t="str">
        <f>IF(AND(AND(W23="X",AC23="X",AI23="X",AO23="X"),SUM(V23,AB23,AH23,AN23)=0,ISNUMBER(AQ23)),"",IF(OR(W23="M",AC23="M",AI23="M",AO23="M"),"M",IF(AND(W23=AC23,W23=AI23,W23=AO23,OR(W23="X",W23="W",W23="Z")),UPPER(W23),"")))</f>
        <v/>
      </c>
      <c r="AS23" s="23"/>
      <c r="AT23" s="211"/>
      <c r="BL23" s="3"/>
      <c r="BM23" s="3"/>
      <c r="BN23" s="3"/>
      <c r="BO23" s="3"/>
      <c r="BP23" s="3"/>
      <c r="BQ23" s="3"/>
      <c r="BR23" s="3"/>
      <c r="BS23" s="3"/>
      <c r="BT23" s="3"/>
      <c r="BU23" s="3"/>
      <c r="BV23" s="3"/>
      <c r="BW23" s="3"/>
      <c r="BX23" s="3"/>
      <c r="BY23" s="3"/>
      <c r="BZ23" s="3"/>
    </row>
    <row r="24" spans="2:78" ht="15" customHeight="1">
      <c r="B24" s="33"/>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2:78" ht="15" customHeight="1">
      <c r="B25" s="33"/>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2:78" hidden="1">
      <c r="B26" s="33"/>
    </row>
    <row r="27" spans="2:78" hidden="1">
      <c r="B27" s="33"/>
      <c r="V27" s="214">
        <f>SUMPRODUCT(--(V14:V23=0),--(V14:V23&lt;&gt;""),--(W14:W23="Z"))+SUMPRODUCT(--(V14:V23=0),--(V14:V23&lt;&gt;""),--(W14:W23=""))+SUMPRODUCT(--(V14:V23&gt;0),--(W14:W23="W"))+SUMPRODUCT(--(V14:V23&gt;0), --(V14:V23&lt;&gt;""),--(W14:W23=""))+SUMPRODUCT(--(V14:V23=""),--(W14:W23="Z"))</f>
        <v>0</v>
      </c>
      <c r="W27" s="215"/>
      <c r="X27" s="215"/>
      <c r="Y27" s="214">
        <f>SUMPRODUCT(--(Y14:Y23=0),--(Y14:Y23&lt;&gt;""),--(Z14:Z23="Z"))+SUMPRODUCT(--(Y14:Y23=0),--(Y14:Y23&lt;&gt;""),--(Z14:Z23=""))+SUMPRODUCT(--(Y14:Y23&gt;0),--(Z14:Z23="W"))+SUMPRODUCT(--(Y14:Y23&gt;0), --(Y14:Y23&lt;&gt;""),--(Z14:Z23=""))+SUMPRODUCT(--(Y14:Y23=""),--(Z14:Z23="Z"))</f>
        <v>0</v>
      </c>
      <c r="Z27" s="215"/>
      <c r="AA27" s="215"/>
      <c r="AB27" s="214">
        <f>SUMPRODUCT(--(AB14:AB23=0),--(AB14:AB23&lt;&gt;""),--(AC14:AC23="Z"))+SUMPRODUCT(--(AB14:AB23=0),--(AB14:AB23&lt;&gt;""),--(AC14:AC23=""))+SUMPRODUCT(--(AB14:AB23&gt;0),--(AC14:AC23="W"))+SUMPRODUCT(--(AB14:AB23&gt;0), --(AB14:AB23&lt;&gt;""),--(AC14:AC23=""))+SUMPRODUCT(--(AB14:AB23=""),--(AC14:AC23="Z"))</f>
        <v>0</v>
      </c>
      <c r="AC27" s="215"/>
      <c r="AD27" s="215"/>
      <c r="AE27" s="214">
        <f>SUMPRODUCT(--(AE14:AE23=0),--(AE14:AE23&lt;&gt;""),--(AF14:AF23="Z"))+SUMPRODUCT(--(AE14:AE23=0),--(AE14:AE23&lt;&gt;""),--(AF14:AF23=""))+SUMPRODUCT(--(AE14:AE23&gt;0),--(AF14:AF23="W"))+SUMPRODUCT(--(AE14:AE23&gt;0), --(AE14:AE23&lt;&gt;""),--(AF14:AF23=""))+SUMPRODUCT(--(AE14:AE23=""),--(AF14:AF23="Z"))</f>
        <v>0</v>
      </c>
      <c r="AF27" s="215"/>
      <c r="AG27" s="215"/>
      <c r="AH27" s="214">
        <f>SUMPRODUCT(--(AH14:AH23=0),--(AH14:AH23&lt;&gt;""),--(AI14:AI23="Z"))+SUMPRODUCT(--(AH14:AH23=0),--(AH14:AH23&lt;&gt;""),--(AI14:AI23=""))+SUMPRODUCT(--(AH14:AH23&gt;0),--(AI14:AI23="W"))+SUMPRODUCT(--(AH14:AH23&gt;0), --(AH14:AH23&lt;&gt;""),--(AI14:AI23=""))+SUMPRODUCT(--(AH14:AH23=""),--(AI14:AI23="Z"))</f>
        <v>0</v>
      </c>
      <c r="AI27" s="215"/>
      <c r="AJ27" s="215"/>
      <c r="AK27" s="214">
        <f>SUMPRODUCT(--(AK14:AK23=0),--(AK14:AK23&lt;&gt;""),--(AL14:AL23="Z"))+SUMPRODUCT(--(AK14:AK23=0),--(AK14:AK23&lt;&gt;""),--(AL14:AL23=""))+SUMPRODUCT(--(AK14:AK23&gt;0),--(AL14:AL23="W"))+SUMPRODUCT(--(AK14:AK23&gt;0), --(AK14:AK23&lt;&gt;""),--(AL14:AL23=""))+SUMPRODUCT(--(AK14:AK23=""),--(AL14:AL23="Z"))</f>
        <v>0</v>
      </c>
      <c r="AL27" s="215"/>
      <c r="AM27" s="215"/>
      <c r="AN27" s="214">
        <f>SUMPRODUCT(--(AN14:AN23=0),--(AN14:AN23&lt;&gt;""),--(AO14:AO23="Z"))+SUMPRODUCT(--(AN14:AN23=0),--(AN14:AN23&lt;&gt;""),--(AO14:AO23=""))+SUMPRODUCT(--(AN14:AN23&gt;0),--(AO14:AO23="W"))+SUMPRODUCT(--(AN14:AN23&gt;0), --(AN14:AN23&lt;&gt;""),--(AO14:AO23=""))+SUMPRODUCT(--(AN14:AN23=""),--(AO14:AO23="Z"))</f>
        <v>0</v>
      </c>
      <c r="AO27" s="215"/>
      <c r="AP27" s="215"/>
      <c r="AQ27" s="214">
        <f>SUMPRODUCT(--(AQ14:AQ23=0),--(AQ14:AQ23&lt;&gt;""),--(AR14:AR23="Z"))+SUMPRODUCT(--(AQ14:AQ23=0),--(AQ14:AQ23&lt;&gt;""),--(AR14:AR23=""))+SUMPRODUCT(--(AQ14:AQ23&gt;0),--(AR14:AR23="W"))+SUMPRODUCT(--(AQ14:AQ23&gt;0), --(AQ14:AQ23&lt;&gt;""),--(AR14:AR23=""))+SUMPRODUCT(--(AQ14:AQ23=""),--(AR14:AR23="Z"))</f>
        <v>0</v>
      </c>
      <c r="AR27" s="215"/>
      <c r="AS27" s="215"/>
    </row>
    <row r="28" spans="2:78" hidden="1">
      <c r="B28" s="33"/>
    </row>
    <row r="29" spans="2:78" hidden="1">
      <c r="B29" s="33"/>
    </row>
    <row r="30" spans="2:78" hidden="1">
      <c r="B30" s="33"/>
    </row>
    <row r="31" spans="2:78" hidden="1">
      <c r="B31" s="33"/>
    </row>
    <row r="32" spans="2:78" hidden="1">
      <c r="B32" s="33"/>
    </row>
    <row r="33" spans="2:2" hidden="1">
      <c r="B33" s="33"/>
    </row>
    <row r="34" spans="2:2" hidden="1">
      <c r="B34" s="33"/>
    </row>
    <row r="35" spans="2:2" hidden="1">
      <c r="B35" s="33"/>
    </row>
    <row r="36" spans="2:2">
      <c r="B36" s="33"/>
    </row>
    <row r="37" spans="2:2">
      <c r="B37" s="33"/>
    </row>
    <row r="38" spans="2:2">
      <c r="B38" s="33"/>
    </row>
    <row r="39" spans="2:2">
      <c r="B39" s="33"/>
    </row>
    <row r="40" spans="2:2">
      <c r="B40" s="33"/>
    </row>
    <row r="41" spans="2:2">
      <c r="B41" s="33"/>
    </row>
    <row r="42" spans="2:2">
      <c r="B42" s="33"/>
    </row>
    <row r="43" spans="2:2">
      <c r="B43" s="33"/>
    </row>
    <row r="44" spans="2:2">
      <c r="B44" s="33"/>
    </row>
    <row r="45" spans="2:2">
      <c r="B45" s="33"/>
    </row>
    <row r="46" spans="2:2">
      <c r="B46" s="33"/>
    </row>
    <row r="47" spans="2:2">
      <c r="B47" s="33"/>
    </row>
    <row r="48" spans="2:2">
      <c r="B48" s="33"/>
    </row>
    <row r="49" spans="2:2">
      <c r="B49" s="33"/>
    </row>
    <row r="50" spans="2:2">
      <c r="B50" s="33"/>
    </row>
    <row r="51" spans="2:2">
      <c r="B51" s="33"/>
    </row>
    <row r="53" spans="2:2">
      <c r="B53" s="33"/>
    </row>
  </sheetData>
  <sheetProtection algorithmName="SHA-512" hashValue="tZREZvwnTPr7rWulACzPWwCR4T5xMI1++DVeODrMZYMVZZAUVwTAgtwg81Eb/WsMbcrLdX9uXmim21pyCA+duQ==" saltValue="ERjetMGcJQ7TyjfPMCfjkA==" spinCount="100000" sheet="1" objects="1" scenarios="1" formatCells="0" formatColumns="0" formatRows="0" sort="0" autoFilter="0"/>
  <mergeCells count="26">
    <mergeCell ref="AQ4:AS4"/>
    <mergeCell ref="D3:E5"/>
    <mergeCell ref="AQ3:AS3"/>
    <mergeCell ref="D14:D16"/>
    <mergeCell ref="D17:D19"/>
    <mergeCell ref="AK5:AM5"/>
    <mergeCell ref="AN5:AP5"/>
    <mergeCell ref="AQ5:AS5"/>
    <mergeCell ref="V4:X4"/>
    <mergeCell ref="AB4:AD4"/>
    <mergeCell ref="AE4:AG4"/>
    <mergeCell ref="AH4:AJ4"/>
    <mergeCell ref="AK4:AM4"/>
    <mergeCell ref="D23:E23"/>
    <mergeCell ref="AB3:AG3"/>
    <mergeCell ref="AH3:AM3"/>
    <mergeCell ref="AN3:AP3"/>
    <mergeCell ref="AN4:AP4"/>
    <mergeCell ref="D20:D22"/>
    <mergeCell ref="V5:X5"/>
    <mergeCell ref="AB5:AD5"/>
    <mergeCell ref="AE5:AG5"/>
    <mergeCell ref="AH5:AJ5"/>
    <mergeCell ref="Y4:AA4"/>
    <mergeCell ref="Y5:AA5"/>
    <mergeCell ref="V3:AA3"/>
  </mergeCells>
  <conditionalFormatting sqref="V14:V23 AB14:AB23 AE16 AH14:AH23 AK14:AK23 AN14:AN23 AQ14:AQ23 AE19:AE22">
    <cfRule type="expression" dxfId="153" priority="40">
      <formula xml:space="preserve"> OR(AND(V14=0,V14&lt;&gt;"",W14&lt;&gt;"Z",W14&lt;&gt;""),AND(V14&gt;0,V14&lt;&gt;"",W14&lt;&gt;"W",W14&lt;&gt;""),AND(V14="", W14="W"))</formula>
    </cfRule>
  </conditionalFormatting>
  <conditionalFormatting sqref="W14:W23 AC14:AC23 AF16 AI14:AI23 AL14:AL23 AO14:AO23 AR14:AR23 AF19:AF22">
    <cfRule type="expression" dxfId="152" priority="39">
      <formula xml:space="preserve"> OR(AND(V14=0,V14&lt;&gt;"",W14&lt;&gt;"Z",W14&lt;&gt;""),AND(V14&gt;0,V14&lt;&gt;"",W14&lt;&gt;"W",W14&lt;&gt;""),AND(V14="", W14="W"))</formula>
    </cfRule>
  </conditionalFormatting>
  <conditionalFormatting sqref="X14:X23 AD14:AD23 AG16 AJ14:AJ23 AM14:AM23 AP14:AP23 AS14:AS23 AG19:AG22">
    <cfRule type="expression" dxfId="151" priority="38">
      <formula xml:space="preserve"> AND(OR(W14="X",W14="W"),X14="")</formula>
    </cfRule>
  </conditionalFormatting>
  <conditionalFormatting sqref="AE16 AE19 AQ16 AQ19 V16 AB16 AH16 AK16 AN16 V19 AB19 AH19 AK19 AN19">
    <cfRule type="expression" dxfId="150" priority="41">
      <formula>OR(AND(W14="X",W15="X"),AND(W14="M",W15="M"))</formula>
    </cfRule>
    <cfRule type="expression" dxfId="149" priority="42">
      <formula>IF(OR(AND(V14="",W14=""),AND(V15="",W15=""),AND(W14="X",W15="X"),OR(W14="M",W15="M")),"",SUM(V14,V15)) &lt;&gt; V16</formula>
    </cfRule>
  </conditionalFormatting>
  <conditionalFormatting sqref="AF16 AF19 AR16 AR19 W16 AC16 AI16 AL16 AO16 W19 AC19 AI19 AL19 AO19">
    <cfRule type="expression" dxfId="148" priority="43">
      <formula>OR(AND(W14="X",W15="X"),AND(W14="M",W15="M"))</formula>
    </cfRule>
    <cfRule type="expression" dxfId="147" priority="44">
      <formula>IF(AND(AND(W14="X",W15="X"),SUM(V14,V15)=0,ISNUMBER(V16)),"",IF(OR(W14="M",W15="M"),"M",IF(AND(W14=W15,OR(W14="X",W14="W",W14="Z")),UPPER(W14),""))) &lt;&gt; W16</formula>
    </cfRule>
  </conditionalFormatting>
  <conditionalFormatting sqref="AE20:AE22 AQ20:AQ22 V20:V22 AB20:AB22 AH20:AH22 AK20:AK22 AN20:AN22">
    <cfRule type="expression" dxfId="146" priority="45">
      <formula>OR(AND(W14="X",W17="X"),AND(W14="M",W17="M"))</formula>
    </cfRule>
    <cfRule type="expression" dxfId="145" priority="46">
      <formula>IF(OR(AND(V14="",W14=""),AND(V17="",W17=""),AND(W14="X",W17="X"),OR(W14="M",W17="M")),"",SUM(V14,V17)) &lt;&gt; V20</formula>
    </cfRule>
  </conditionalFormatting>
  <conditionalFormatting sqref="AF20:AF22 AR20:AR22 W20:W22 AC20:AC22 AI20:AI22 AL20:AL22 AO20:AO22">
    <cfRule type="expression" dxfId="144" priority="47">
      <formula>OR(AND(W14="X",W17="X"),AND(W14="M",W17="M"))</formula>
    </cfRule>
    <cfRule type="expression" dxfId="143" priority="48">
      <formula>IF(AND(AND(W14="X",W17="X"),SUM(V14,V17)=0,ISNUMBER(V20)),"",IF(OR(W14="M",W17="M"),"M",IF(AND(W14=W17,OR(W14="X",W14="W",W14="Z")),UPPER(W14),""))) &lt;&gt; W20</formula>
    </cfRule>
  </conditionalFormatting>
  <conditionalFormatting sqref="AQ14:AQ15 AQ17:AQ18 AQ23">
    <cfRule type="expression" dxfId="142" priority="49">
      <formula>OR(AND(W14="X",AC14="X",AI14="X",AO14="X"),AND(W14="M",AC14="M",AI14="M",AO14="M"))</formula>
    </cfRule>
    <cfRule type="expression" dxfId="141" priority="50">
      <formula>IF(OR(EXACT(V14,W14),EXACT(AB14,AC14),EXACT(AH14,AI14),EXACT(AN14,AO14),AND(W14="X",AC14="X",AI14="X",AO14="X"),OR(W14="M",AC14="M",AI14="M",AO14="M")),"",SUM(V14,AB14,AH14,AN14)) &lt;&gt; AQ14</formula>
    </cfRule>
  </conditionalFormatting>
  <conditionalFormatting sqref="AR14:AR15 AR17:AR18 AR23">
    <cfRule type="expression" dxfId="140" priority="51">
      <formula>OR(AND(W14="X",AC14="X",AI14="X",AO14="X"),AND(W14="M",AC14="M",AI14="M",AO14="M"))</formula>
    </cfRule>
    <cfRule type="expression" dxfId="139" priority="52">
      <formula>IF(AND(AND(W14="X",AC14="X",AI14="X",AO14="X"),SUM(V14,AB14,AH14,AN14)=0,ISNUMBER(AQ14)),"",IF(OR(W14="M",AC14="M",AI14="M",AO14="M"),"M",IF(AND(W14=AC14,W14=AI14,W14=AO14,OR(W14="X",W14="W",W14="Z")),UPPER(W14),""))) &lt;&gt; AR14</formula>
    </cfRule>
  </conditionalFormatting>
  <conditionalFormatting sqref="AE14:AE15">
    <cfRule type="expression" dxfId="138" priority="37">
      <formula xml:space="preserve"> OR(AND(AE14=0,AE14&lt;&gt;"",AF14&lt;&gt;"Z",AF14&lt;&gt;""),AND(AE14&gt;0,AE14&lt;&gt;"",AF14&lt;&gt;"W",AF14&lt;&gt;""),AND(AE14="", AF14="W"))</formula>
    </cfRule>
  </conditionalFormatting>
  <conditionalFormatting sqref="AF14:AF15">
    <cfRule type="expression" dxfId="137" priority="36">
      <formula xml:space="preserve"> OR(AND(AE14=0,AE14&lt;&gt;"",AF14&lt;&gt;"Z",AF14&lt;&gt;""),AND(AE14&gt;0,AE14&lt;&gt;"",AF14&lt;&gt;"W",AF14&lt;&gt;""),AND(AE14="", AF14="W"))</formula>
    </cfRule>
  </conditionalFormatting>
  <conditionalFormatting sqref="AG14:AG15">
    <cfRule type="expression" dxfId="136" priority="35">
      <formula xml:space="preserve"> AND(OR(AF14="X",AF14="W"),AG14="")</formula>
    </cfRule>
  </conditionalFormatting>
  <conditionalFormatting sqref="AE17:AE18">
    <cfRule type="expression" dxfId="135" priority="34">
      <formula xml:space="preserve"> OR(AND(AE17=0,AE17&lt;&gt;"",AF17&lt;&gt;"Z",AF17&lt;&gt;""),AND(AE17&gt;0,AE17&lt;&gt;"",AF17&lt;&gt;"W",AF17&lt;&gt;""),AND(AE17="", AF17="W"))</formula>
    </cfRule>
  </conditionalFormatting>
  <conditionalFormatting sqref="AF17:AF18">
    <cfRule type="expression" dxfId="134" priority="33">
      <formula xml:space="preserve"> OR(AND(AE17=0,AE17&lt;&gt;"",AF17&lt;&gt;"Z",AF17&lt;&gt;""),AND(AE17&gt;0,AE17&lt;&gt;"",AF17&lt;&gt;"W",AF17&lt;&gt;""),AND(AE17="", AF17="W"))</formula>
    </cfRule>
  </conditionalFormatting>
  <conditionalFormatting sqref="AG17:AG18">
    <cfRule type="expression" dxfId="133" priority="32">
      <formula xml:space="preserve"> AND(OR(AF17="X",AF17="W"),AG17="")</formula>
    </cfRule>
  </conditionalFormatting>
  <conditionalFormatting sqref="AE23">
    <cfRule type="expression" dxfId="132" priority="31">
      <formula xml:space="preserve"> OR(AND(AE23=0,AE23&lt;&gt;"",AF23&lt;&gt;"Z",AF23&lt;&gt;""),AND(AE23&gt;0,AE23&lt;&gt;"",AF23&lt;&gt;"W",AF23&lt;&gt;""),AND(AE23="", AF23="W"))</formula>
    </cfRule>
  </conditionalFormatting>
  <conditionalFormatting sqref="AF23">
    <cfRule type="expression" dxfId="131" priority="30">
      <formula xml:space="preserve"> OR(AND(AE23=0,AE23&lt;&gt;"",AF23&lt;&gt;"Z",AF23&lt;&gt;""),AND(AE23&gt;0,AE23&lt;&gt;"",AF23&lt;&gt;"W",AF23&lt;&gt;""),AND(AE23="", AF23="W"))</formula>
    </cfRule>
  </conditionalFormatting>
  <conditionalFormatting sqref="AG23">
    <cfRule type="expression" dxfId="130" priority="29">
      <formula xml:space="preserve"> AND(OR(AF23="X",AF23="W"),AG23="")</formula>
    </cfRule>
  </conditionalFormatting>
  <conditionalFormatting sqref="Y14:Y23">
    <cfRule type="expression" dxfId="129" priority="3">
      <formula xml:space="preserve"> OR(AND(Y14=0,Y14&lt;&gt;"",Z14&lt;&gt;"Z",Z14&lt;&gt;""),AND(Y14&gt;0,Y14&lt;&gt;"",Z14&lt;&gt;"W",Z14&lt;&gt;""),AND(Y14="", Z14="W"))</formula>
    </cfRule>
  </conditionalFormatting>
  <conditionalFormatting sqref="Z14:Z23">
    <cfRule type="expression" dxfId="128" priority="2">
      <formula xml:space="preserve"> OR(AND(Y14=0,Y14&lt;&gt;"",Z14&lt;&gt;"Z",Z14&lt;&gt;""),AND(Y14&gt;0,Y14&lt;&gt;"",Z14&lt;&gt;"W",Z14&lt;&gt;""),AND(Y14="", Z14="W"))</formula>
    </cfRule>
  </conditionalFormatting>
  <conditionalFormatting sqref="AA14:AA23">
    <cfRule type="expression" dxfId="127" priority="1">
      <formula xml:space="preserve"> AND(OR(Z14="X",Z14="W"),AA14="")</formula>
    </cfRule>
  </conditionalFormatting>
  <conditionalFormatting sqref="Y16 Y19">
    <cfRule type="expression" dxfId="126" priority="4">
      <formula>OR(AND(Z14="X",Z15="X"),AND(Z14="M",Z15="M"))</formula>
    </cfRule>
    <cfRule type="expression" dxfId="125" priority="5">
      <formula>IF(OR(AND(Y14="",Z14=""),AND(Y15="",Z15=""),AND(Z14="X",Z15="X"),OR(Z14="M",Z15="M")),"",SUM(Y14,Y15)) &lt;&gt; Y16</formula>
    </cfRule>
  </conditionalFormatting>
  <conditionalFormatting sqref="Z16 Z19">
    <cfRule type="expression" dxfId="124" priority="6">
      <formula>OR(AND(Z14="X",Z15="X"),AND(Z14="M",Z15="M"))</formula>
    </cfRule>
    <cfRule type="expression" dxfId="123" priority="7">
      <formula>IF(AND(AND(Z14="X",Z15="X"),SUM(Y14,Y15)=0,ISNUMBER(Y16)),"",IF(OR(Z14="M",Z15="M"),"M",IF(AND(Z14=Z15,OR(Z14="X",Z14="W",Z14="Z")),UPPER(Z14),""))) &lt;&gt; Z16</formula>
    </cfRule>
  </conditionalFormatting>
  <conditionalFormatting sqref="Y20:Y22">
    <cfRule type="expression" dxfId="122" priority="8">
      <formula>OR(AND(Z14="X",Z17="X"),AND(Z14="M",Z17="M"))</formula>
    </cfRule>
    <cfRule type="expression" dxfId="121" priority="9">
      <formula>IF(OR(AND(Y14="",Z14=""),AND(Y17="",Z17=""),AND(Z14="X",Z17="X"),OR(Z14="M",Z17="M")),"",SUM(Y14,Y17)) &lt;&gt; Y20</formula>
    </cfRule>
  </conditionalFormatting>
  <conditionalFormatting sqref="Z20:Z22">
    <cfRule type="expression" dxfId="120" priority="10">
      <formula>OR(AND(Z14="X",Z17="X"),AND(Z14="M",Z17="M"))</formula>
    </cfRule>
    <cfRule type="expression" dxfId="119" priority="11">
      <formula>IF(AND(AND(Z14="X",Z17="X"),SUM(Y14,Y17)=0,ISNUMBER(Y20)),"",IF(OR(Z14="M",Z17="M"),"M",IF(AND(Z14=Z17,OR(Z14="X",Z14="W",Z14="Z")),UPPER(Z14),""))) &lt;&gt; Z20</formula>
    </cfRule>
  </conditionalFormatting>
  <dataValidations count="4">
    <dataValidation allowBlank="1" showInputMessage="1" showErrorMessage="1" sqref="AT1:XFD1048576 A1:U1048576 V24:AS1048576 Z6:AA13 AB1:AS13 V1:V13 W1:AA2 W4:Y13"/>
    <dataValidation type="decimal" operator="greaterThanOrEqual" allowBlank="1" showInputMessage="1" showErrorMessage="1" errorTitle="Entrada no válida" error="Por favor, ingrese un valor numérico" sqref="V14:V23 AB14:AB23 AE14:AE23 AH14:AH23 AK14:AK23 AN14:AN23 AQ14:AQ23 Y14:Y23">
      <formula1>0</formula1>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23 AC14:AC23 AF14:AF23 AI14:AI23 AL14:AL23 AO14:AO23 AR14:AR23 Z14:Z23">
      <formula1>"Z,M,X,W"</formula1>
    </dataValidation>
    <dataValidation type="textLength" allowBlank="1" showInputMessage="1" showErrorMessage="1" errorTitle="Entrada no válida" error="La longitud del texto debe ser entre 2 y 500 caracteres" sqref="AS14:AS23 AD14:AD23 AG14:AG23 AJ14:AJ23 AM14:AM23 AP14:AP23 X14:X23 AA14:AA23">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228" hidden="1" customWidth="1"/>
    <col min="2" max="2" width="5" style="228" hidden="1" customWidth="1"/>
    <col min="3" max="3" width="5.7109375" style="228" customWidth="1"/>
    <col min="4" max="4" width="14.28515625" style="228" customWidth="1"/>
    <col min="5" max="5" width="54.140625" style="228" customWidth="1"/>
    <col min="6" max="7" width="8.7109375" style="228" hidden="1" customWidth="1"/>
    <col min="8" max="8" width="3" style="228" hidden="1" customWidth="1"/>
    <col min="9" max="9" width="5.85546875" style="228" hidden="1" customWidth="1"/>
    <col min="10" max="10" width="3" style="228" hidden="1" customWidth="1"/>
    <col min="11" max="11" width="5.28515625" style="228" hidden="1" customWidth="1"/>
    <col min="12" max="12" width="3.7109375" style="228" hidden="1" customWidth="1"/>
    <col min="13" max="13" width="6.7109375" style="228" hidden="1" customWidth="1"/>
    <col min="14" max="20" width="4.140625" style="228" hidden="1" customWidth="1"/>
    <col min="21" max="21" width="11" style="228" hidden="1" customWidth="1"/>
    <col min="22" max="22" width="12.7109375" style="228" customWidth="1"/>
    <col min="23" max="23" width="2.7109375" style="228" customWidth="1"/>
    <col min="24" max="24" width="5.7109375" style="228" customWidth="1"/>
    <col min="25" max="25" width="12.7109375" style="228" customWidth="1"/>
    <col min="26" max="26" width="2.7109375" style="228" customWidth="1"/>
    <col min="27" max="27" width="5.7109375" style="228" customWidth="1"/>
    <col min="28" max="28" width="12.7109375" style="228" customWidth="1"/>
    <col min="29" max="29" width="2.7109375" style="228" customWidth="1"/>
    <col min="30" max="30" width="5.7109375" style="228" customWidth="1"/>
    <col min="31" max="31" width="12.7109375" style="228" customWidth="1"/>
    <col min="32" max="32" width="2.7109375" style="228" customWidth="1"/>
    <col min="33" max="33" width="5.7109375" style="228" customWidth="1"/>
    <col min="34" max="34" width="12.7109375" style="228" customWidth="1"/>
    <col min="35" max="35" width="2.7109375" style="228" customWidth="1"/>
    <col min="36" max="37" width="5.7109375" style="228" customWidth="1"/>
    <col min="38" max="16384" width="9.140625" style="228"/>
  </cols>
  <sheetData>
    <row r="1" spans="1:75" s="216" customFormat="1" ht="45" customHeight="1">
      <c r="A1" s="30" t="s">
        <v>108</v>
      </c>
      <c r="B1" s="31" t="s">
        <v>429</v>
      </c>
      <c r="C1" s="32"/>
      <c r="D1" s="416" t="s">
        <v>2429</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36"/>
      <c r="AM1" s="36"/>
      <c r="AN1" s="36"/>
      <c r="AO1" s="36"/>
      <c r="AP1" s="36"/>
      <c r="AQ1" s="36"/>
      <c r="AR1" s="36"/>
      <c r="BI1" s="45"/>
      <c r="BJ1" s="45"/>
      <c r="BK1" s="45"/>
      <c r="BL1" s="45"/>
      <c r="BM1" s="45"/>
      <c r="BN1" s="45"/>
      <c r="BO1" s="45"/>
      <c r="BP1" s="45"/>
      <c r="BQ1" s="45"/>
      <c r="BR1" s="45"/>
      <c r="BS1" s="45"/>
      <c r="BT1" s="45"/>
      <c r="BU1" s="45"/>
      <c r="BV1" s="45"/>
      <c r="BW1" s="45"/>
    </row>
    <row r="2" spans="1:75" s="36" customFormat="1" ht="3.75" customHeight="1">
      <c r="A2" s="30" t="s">
        <v>114</v>
      </c>
      <c r="B2" s="192" t="str">
        <f>VLOOKUP(VAL_C1!$B$2,VAL_Drop_Down_Lists!$A$3:$B$214,2,FALSE)</f>
        <v>_X</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37"/>
      <c r="BI2" s="28"/>
      <c r="BJ2" s="28"/>
      <c r="BK2" s="28"/>
      <c r="BL2" s="28"/>
      <c r="BM2" s="28"/>
      <c r="BN2" s="28"/>
      <c r="BO2" s="28"/>
      <c r="BP2" s="28"/>
      <c r="BQ2" s="28"/>
      <c r="BR2" s="28"/>
      <c r="BS2" s="28"/>
      <c r="BT2" s="28"/>
      <c r="BU2" s="28"/>
      <c r="BV2" s="28"/>
      <c r="BW2" s="28"/>
    </row>
    <row r="3" spans="1:75" s="36" customFormat="1" ht="45" customHeight="1">
      <c r="A3" s="30" t="s">
        <v>118</v>
      </c>
      <c r="B3" s="192" t="str">
        <f>IF(VAL_C1!$H$32&lt;&gt;"", YEAR(VAL_C1!$H$32),"")</f>
        <v/>
      </c>
      <c r="C3" s="193"/>
      <c r="D3" s="400" t="s">
        <v>2416</v>
      </c>
      <c r="E3" s="401"/>
      <c r="F3" s="195"/>
      <c r="G3" s="195"/>
      <c r="H3" s="195"/>
      <c r="I3" s="195"/>
      <c r="J3" s="195"/>
      <c r="K3" s="195"/>
      <c r="L3" s="195"/>
      <c r="M3" s="195"/>
      <c r="N3" s="195"/>
      <c r="O3" s="195"/>
      <c r="P3" s="195"/>
      <c r="Q3" s="195"/>
      <c r="R3" s="195"/>
      <c r="S3" s="195"/>
      <c r="T3" s="195"/>
      <c r="U3" s="195"/>
      <c r="V3" s="418" t="s">
        <v>2364</v>
      </c>
      <c r="W3" s="418"/>
      <c r="X3" s="418"/>
      <c r="Y3" s="418" t="s">
        <v>2365</v>
      </c>
      <c r="Z3" s="418"/>
      <c r="AA3" s="418"/>
      <c r="AB3" s="418" t="s">
        <v>2366</v>
      </c>
      <c r="AC3" s="418"/>
      <c r="AD3" s="418"/>
      <c r="AE3" s="418" t="s">
        <v>2367</v>
      </c>
      <c r="AF3" s="418"/>
      <c r="AG3" s="418"/>
      <c r="AH3" s="419" t="s">
        <v>2368</v>
      </c>
      <c r="AI3" s="419"/>
      <c r="AJ3" s="419"/>
      <c r="AK3" s="37"/>
      <c r="BI3" s="28"/>
      <c r="BJ3" s="28"/>
      <c r="BK3" s="28"/>
      <c r="BL3" s="28"/>
      <c r="BM3" s="28"/>
      <c r="BN3" s="28"/>
      <c r="BO3" s="28"/>
      <c r="BP3" s="28"/>
      <c r="BQ3" s="28"/>
      <c r="BR3" s="28"/>
      <c r="BS3" s="28"/>
      <c r="BT3" s="28"/>
      <c r="BU3" s="28"/>
      <c r="BV3" s="28"/>
      <c r="BW3" s="28"/>
    </row>
    <row r="4" spans="1:75" s="36" customFormat="1" ht="32.25" customHeight="1">
      <c r="A4" s="30" t="s">
        <v>121</v>
      </c>
      <c r="B4" s="192" t="str">
        <f>IF(VAL_C1!$H$33&lt;&gt;"", YEAR(VAL_C1!$H$33),"")</f>
        <v/>
      </c>
      <c r="C4" s="193"/>
      <c r="D4" s="217" t="s">
        <v>2385</v>
      </c>
      <c r="E4" s="190" t="s">
        <v>2427</v>
      </c>
      <c r="F4" s="218"/>
      <c r="G4" s="218"/>
      <c r="H4" s="218"/>
      <c r="I4" s="218"/>
      <c r="J4" s="218"/>
      <c r="K4" s="218"/>
      <c r="L4" s="218"/>
      <c r="M4" s="218"/>
      <c r="N4" s="218"/>
      <c r="O4" s="218"/>
      <c r="P4" s="218"/>
      <c r="Q4" s="218"/>
      <c r="R4" s="218"/>
      <c r="S4" s="218"/>
      <c r="T4" s="218"/>
      <c r="U4" s="218"/>
      <c r="V4" s="418" t="s">
        <v>2371</v>
      </c>
      <c r="W4" s="418"/>
      <c r="X4" s="418"/>
      <c r="Y4" s="418" t="s">
        <v>2372</v>
      </c>
      <c r="Z4" s="418"/>
      <c r="AA4" s="418"/>
      <c r="AB4" s="418" t="s">
        <v>2374</v>
      </c>
      <c r="AC4" s="418"/>
      <c r="AD4" s="418"/>
      <c r="AE4" s="418" t="s">
        <v>2376</v>
      </c>
      <c r="AF4" s="418"/>
      <c r="AG4" s="418"/>
      <c r="AH4" s="419" t="s">
        <v>2377</v>
      </c>
      <c r="AI4" s="419"/>
      <c r="AJ4" s="419"/>
      <c r="AK4" s="37"/>
      <c r="BI4" s="28"/>
      <c r="BJ4" s="28"/>
      <c r="BK4" s="28"/>
      <c r="BL4" s="28"/>
      <c r="BM4" s="28"/>
      <c r="BN4" s="28"/>
      <c r="BO4" s="28"/>
      <c r="BP4" s="28"/>
      <c r="BQ4" s="28"/>
      <c r="BR4" s="28"/>
      <c r="BS4" s="28"/>
      <c r="BT4" s="28"/>
      <c r="BU4" s="28"/>
      <c r="BV4" s="28"/>
      <c r="BW4" s="28"/>
    </row>
    <row r="5" spans="1:75" s="36" customFormat="1" ht="21" hidden="1">
      <c r="A5" s="30" t="s">
        <v>123</v>
      </c>
      <c r="B5" s="31" t="s">
        <v>0</v>
      </c>
      <c r="C5" s="193"/>
      <c r="D5" s="195"/>
      <c r="E5" s="195"/>
      <c r="F5" s="219"/>
      <c r="G5" s="219"/>
      <c r="H5" s="219"/>
      <c r="I5" s="219"/>
      <c r="J5" s="219"/>
      <c r="K5" s="219"/>
      <c r="L5" s="219"/>
      <c r="M5" s="219"/>
      <c r="N5" s="219"/>
      <c r="O5" s="220"/>
      <c r="P5" s="220"/>
      <c r="Q5" s="220"/>
      <c r="R5" s="220"/>
      <c r="S5" s="220"/>
      <c r="T5" s="220"/>
      <c r="U5" s="200"/>
      <c r="V5" s="221"/>
      <c r="W5" s="221"/>
      <c r="X5" s="221"/>
      <c r="Y5" s="221"/>
      <c r="Z5" s="221"/>
      <c r="AA5" s="221"/>
      <c r="AB5" s="221"/>
      <c r="AC5" s="221"/>
      <c r="AD5" s="221"/>
      <c r="AE5" s="221"/>
      <c r="AF5" s="221"/>
      <c r="AG5" s="221"/>
      <c r="AH5" s="221"/>
      <c r="AI5" s="221"/>
      <c r="AJ5" s="221"/>
      <c r="AK5" s="37"/>
      <c r="BI5" s="28"/>
      <c r="BJ5" s="28"/>
      <c r="BK5" s="28"/>
      <c r="BL5" s="28"/>
      <c r="BM5" s="28"/>
      <c r="BN5" s="28"/>
      <c r="BO5" s="28"/>
      <c r="BP5" s="28"/>
      <c r="BQ5" s="28"/>
      <c r="BR5" s="28"/>
      <c r="BS5" s="28"/>
      <c r="BT5" s="28"/>
      <c r="BU5" s="28"/>
      <c r="BV5" s="28"/>
      <c r="BW5" s="28"/>
    </row>
    <row r="6" spans="1:75" s="36" customFormat="1" ht="21" hidden="1">
      <c r="A6" s="30" t="s">
        <v>125</v>
      </c>
      <c r="B6" s="31"/>
      <c r="C6" s="193"/>
      <c r="D6" s="218"/>
      <c r="E6" s="218"/>
      <c r="F6" s="219"/>
      <c r="G6" s="219"/>
      <c r="H6" s="219"/>
      <c r="I6" s="219"/>
      <c r="J6" s="219"/>
      <c r="K6" s="219"/>
      <c r="L6" s="219"/>
      <c r="M6" s="219"/>
      <c r="N6" s="219"/>
      <c r="O6" s="220"/>
      <c r="P6" s="220"/>
      <c r="Q6" s="220"/>
      <c r="R6" s="220"/>
      <c r="S6" s="220"/>
      <c r="T6" s="220"/>
      <c r="U6" s="200" t="s">
        <v>1</v>
      </c>
      <c r="V6" s="221" t="s">
        <v>202</v>
      </c>
      <c r="W6" s="221"/>
      <c r="X6" s="221"/>
      <c r="Y6" s="221" t="s">
        <v>202</v>
      </c>
      <c r="Z6" s="221"/>
      <c r="AA6" s="221"/>
      <c r="AB6" s="221" t="s">
        <v>202</v>
      </c>
      <c r="AC6" s="221"/>
      <c r="AD6" s="221"/>
      <c r="AE6" s="221" t="s">
        <v>202</v>
      </c>
      <c r="AF6" s="221"/>
      <c r="AG6" s="221"/>
      <c r="AH6" s="221" t="s">
        <v>202</v>
      </c>
      <c r="AI6" s="221"/>
      <c r="AJ6" s="221"/>
      <c r="AK6" s="37"/>
      <c r="BI6" s="28"/>
      <c r="BJ6" s="28"/>
      <c r="BK6" s="28"/>
      <c r="BL6" s="28"/>
      <c r="BM6" s="28"/>
      <c r="BN6" s="28"/>
      <c r="BO6" s="28"/>
      <c r="BP6" s="28"/>
      <c r="BQ6" s="28"/>
      <c r="BR6" s="28"/>
      <c r="BS6" s="28"/>
      <c r="BT6" s="28"/>
      <c r="BU6" s="28"/>
      <c r="BV6" s="28"/>
      <c r="BW6" s="28"/>
    </row>
    <row r="7" spans="1:75" s="36" customFormat="1" ht="21" hidden="1">
      <c r="A7" s="30" t="s">
        <v>127</v>
      </c>
      <c r="B7" s="192" t="str">
        <f>IF(VAL_C1!$H$33&lt;&gt;"", YEAR(VAL_C1!$H$33),"")</f>
        <v/>
      </c>
      <c r="C7" s="193"/>
      <c r="D7" s="218"/>
      <c r="E7" s="218"/>
      <c r="F7" s="219"/>
      <c r="G7" s="219"/>
      <c r="H7" s="219"/>
      <c r="I7" s="219"/>
      <c r="J7" s="219"/>
      <c r="K7" s="219"/>
      <c r="L7" s="219"/>
      <c r="M7" s="219"/>
      <c r="N7" s="219"/>
      <c r="O7" s="220"/>
      <c r="P7" s="220"/>
      <c r="Q7" s="220"/>
      <c r="R7" s="220"/>
      <c r="S7" s="220"/>
      <c r="T7" s="220"/>
      <c r="U7" s="200" t="s">
        <v>149</v>
      </c>
      <c r="V7" s="221" t="s">
        <v>163</v>
      </c>
      <c r="W7" s="221"/>
      <c r="X7" s="221"/>
      <c r="Y7" s="221" t="s">
        <v>164</v>
      </c>
      <c r="Z7" s="221"/>
      <c r="AA7" s="221"/>
      <c r="AB7" s="221" t="s">
        <v>165</v>
      </c>
      <c r="AC7" s="221"/>
      <c r="AD7" s="221"/>
      <c r="AE7" s="221" t="s">
        <v>166</v>
      </c>
      <c r="AF7" s="221"/>
      <c r="AG7" s="221"/>
      <c r="AH7" s="221" t="s">
        <v>167</v>
      </c>
      <c r="AI7" s="221"/>
      <c r="AJ7" s="221"/>
      <c r="AK7" s="37"/>
      <c r="BI7" s="28"/>
      <c r="BJ7" s="28"/>
      <c r="BK7" s="28"/>
      <c r="BL7" s="28"/>
      <c r="BM7" s="28"/>
      <c r="BN7" s="28"/>
      <c r="BO7" s="28"/>
      <c r="BP7" s="28"/>
      <c r="BQ7" s="28"/>
      <c r="BR7" s="28"/>
      <c r="BS7" s="28"/>
      <c r="BT7" s="28"/>
      <c r="BU7" s="28"/>
      <c r="BV7" s="28"/>
      <c r="BW7" s="28"/>
    </row>
    <row r="8" spans="1:75" s="36" customFormat="1" ht="21" hidden="1">
      <c r="A8" s="30" t="s">
        <v>129</v>
      </c>
      <c r="B8" s="192" t="str">
        <f>IF(VAL_C1!$H$34&lt;&gt;"", YEAR(VAL_C1!$H$34),"")</f>
        <v/>
      </c>
      <c r="C8" s="193"/>
      <c r="D8" s="218"/>
      <c r="E8" s="218"/>
      <c r="F8" s="219"/>
      <c r="G8" s="219"/>
      <c r="H8" s="219"/>
      <c r="I8" s="219"/>
      <c r="J8" s="219"/>
      <c r="K8" s="219"/>
      <c r="L8" s="219"/>
      <c r="M8" s="219"/>
      <c r="N8" s="46"/>
      <c r="O8" s="47"/>
      <c r="P8" s="47"/>
      <c r="Q8" s="47"/>
      <c r="R8" s="47"/>
      <c r="S8" s="47"/>
      <c r="T8" s="47"/>
      <c r="U8" s="39" t="s">
        <v>150</v>
      </c>
      <c r="V8" s="221" t="s">
        <v>0</v>
      </c>
      <c r="W8" s="221"/>
      <c r="X8" s="221"/>
      <c r="Y8" s="221" t="s">
        <v>0</v>
      </c>
      <c r="Z8" s="221"/>
      <c r="AA8" s="221"/>
      <c r="AB8" s="221" t="s">
        <v>0</v>
      </c>
      <c r="AC8" s="221"/>
      <c r="AD8" s="221"/>
      <c r="AE8" s="221" t="s">
        <v>0</v>
      </c>
      <c r="AF8" s="221"/>
      <c r="AG8" s="221"/>
      <c r="AH8" s="221" t="s">
        <v>0</v>
      </c>
      <c r="AI8" s="221"/>
      <c r="AJ8" s="221"/>
      <c r="AK8" s="37"/>
      <c r="BI8" s="28"/>
      <c r="BJ8" s="28"/>
      <c r="BK8" s="28"/>
      <c r="BL8" s="28"/>
      <c r="BM8" s="28"/>
      <c r="BN8" s="28"/>
      <c r="BO8" s="28"/>
      <c r="BP8" s="28"/>
      <c r="BQ8" s="28"/>
      <c r="BR8" s="28"/>
      <c r="BS8" s="28"/>
      <c r="BT8" s="28"/>
      <c r="BU8" s="28"/>
      <c r="BV8" s="28"/>
      <c r="BW8" s="28"/>
    </row>
    <row r="9" spans="1:75" s="36" customFormat="1" ht="21" hidden="1">
      <c r="A9" s="30" t="s">
        <v>131</v>
      </c>
      <c r="B9" s="31" t="s">
        <v>477</v>
      </c>
      <c r="C9" s="193"/>
      <c r="D9" s="218"/>
      <c r="E9" s="218"/>
      <c r="F9" s="219"/>
      <c r="G9" s="219"/>
      <c r="H9" s="219"/>
      <c r="I9" s="219"/>
      <c r="J9" s="219"/>
      <c r="K9" s="219"/>
      <c r="L9" s="219"/>
      <c r="M9" s="219"/>
      <c r="N9" s="46"/>
      <c r="O9" s="47"/>
      <c r="P9" s="47"/>
      <c r="Q9" s="47"/>
      <c r="R9" s="47"/>
      <c r="S9" s="47"/>
      <c r="T9" s="47"/>
      <c r="U9" s="39" t="s">
        <v>151</v>
      </c>
      <c r="V9" s="221" t="s">
        <v>0</v>
      </c>
      <c r="W9" s="221"/>
      <c r="X9" s="221"/>
      <c r="Y9" s="221" t="s">
        <v>0</v>
      </c>
      <c r="Z9" s="221"/>
      <c r="AA9" s="221"/>
      <c r="AB9" s="221" t="s">
        <v>0</v>
      </c>
      <c r="AC9" s="221"/>
      <c r="AD9" s="221"/>
      <c r="AE9" s="221" t="s">
        <v>0</v>
      </c>
      <c r="AF9" s="221"/>
      <c r="AG9" s="221"/>
      <c r="AH9" s="221" t="s">
        <v>0</v>
      </c>
      <c r="AI9" s="221"/>
      <c r="AJ9" s="221"/>
      <c r="AK9" s="37"/>
      <c r="BI9" s="28"/>
      <c r="BJ9" s="28"/>
      <c r="BK9" s="28"/>
      <c r="BL9" s="28"/>
      <c r="BM9" s="28"/>
      <c r="BN9" s="28"/>
      <c r="BO9" s="28"/>
      <c r="BP9" s="28"/>
      <c r="BQ9" s="28"/>
      <c r="BR9" s="28"/>
      <c r="BS9" s="28"/>
      <c r="BT9" s="28"/>
      <c r="BU9" s="28"/>
      <c r="BV9" s="28"/>
      <c r="BW9" s="28"/>
    </row>
    <row r="10" spans="1:75" s="36" customFormat="1" ht="21" hidden="1">
      <c r="A10" s="30" t="s">
        <v>133</v>
      </c>
      <c r="B10" s="31">
        <v>0</v>
      </c>
      <c r="C10" s="193"/>
      <c r="D10" s="218"/>
      <c r="E10" s="218"/>
      <c r="F10" s="219"/>
      <c r="G10" s="219"/>
      <c r="H10" s="219"/>
      <c r="I10" s="219"/>
      <c r="J10" s="219"/>
      <c r="K10" s="219"/>
      <c r="L10" s="219"/>
      <c r="M10" s="219"/>
      <c r="N10" s="46"/>
      <c r="O10" s="39"/>
      <c r="P10" s="39"/>
      <c r="Q10" s="39"/>
      <c r="R10" s="39"/>
      <c r="S10" s="39"/>
      <c r="T10" s="39"/>
      <c r="U10" s="39" t="s">
        <v>2</v>
      </c>
      <c r="V10" s="221" t="s">
        <v>0</v>
      </c>
      <c r="W10" s="221"/>
      <c r="X10" s="221"/>
      <c r="Y10" s="221" t="s">
        <v>0</v>
      </c>
      <c r="Z10" s="221"/>
      <c r="AA10" s="221"/>
      <c r="AB10" s="221" t="s">
        <v>0</v>
      </c>
      <c r="AC10" s="221"/>
      <c r="AD10" s="221"/>
      <c r="AE10" s="221" t="s">
        <v>0</v>
      </c>
      <c r="AF10" s="221"/>
      <c r="AG10" s="221"/>
      <c r="AH10" s="221" t="s">
        <v>0</v>
      </c>
      <c r="AI10" s="221"/>
      <c r="AJ10" s="221"/>
      <c r="AK10" s="37"/>
      <c r="BI10" s="28"/>
      <c r="BJ10" s="28"/>
      <c r="BK10" s="28"/>
      <c r="BL10" s="28"/>
      <c r="BM10" s="28"/>
      <c r="BN10" s="28"/>
      <c r="BO10" s="28"/>
      <c r="BP10" s="28"/>
      <c r="BQ10" s="28"/>
      <c r="BR10" s="28"/>
      <c r="BS10" s="28"/>
      <c r="BT10" s="28"/>
      <c r="BU10" s="28"/>
      <c r="BV10" s="28"/>
      <c r="BW10" s="28"/>
    </row>
    <row r="11" spans="1:75" s="36" customFormat="1" ht="21" hidden="1">
      <c r="A11" s="30" t="s">
        <v>135</v>
      </c>
      <c r="B11" s="31">
        <v>0</v>
      </c>
      <c r="C11" s="193"/>
      <c r="D11" s="218"/>
      <c r="E11" s="218"/>
      <c r="F11" s="219"/>
      <c r="G11" s="219"/>
      <c r="H11" s="219"/>
      <c r="I11" s="219"/>
      <c r="J11" s="219"/>
      <c r="K11" s="219"/>
      <c r="L11" s="219"/>
      <c r="M11" s="219"/>
      <c r="N11" s="46"/>
      <c r="O11" s="39"/>
      <c r="P11" s="39"/>
      <c r="Q11" s="39"/>
      <c r="R11" s="39"/>
      <c r="S11" s="39"/>
      <c r="T11" s="39"/>
      <c r="U11" s="39"/>
      <c r="V11" s="221"/>
      <c r="W11" s="221"/>
      <c r="X11" s="221"/>
      <c r="Y11" s="221"/>
      <c r="Z11" s="221"/>
      <c r="AA11" s="221"/>
      <c r="AB11" s="221"/>
      <c r="AC11" s="221"/>
      <c r="AD11" s="221"/>
      <c r="AE11" s="221"/>
      <c r="AF11" s="221"/>
      <c r="AG11" s="221"/>
      <c r="AH11" s="221"/>
      <c r="AI11" s="221"/>
      <c r="AJ11" s="221"/>
      <c r="AK11" s="37"/>
      <c r="BI11" s="28"/>
      <c r="BJ11" s="28"/>
      <c r="BK11" s="28"/>
      <c r="BL11" s="28"/>
      <c r="BM11" s="28"/>
      <c r="BN11" s="28"/>
      <c r="BO11" s="28"/>
      <c r="BP11" s="28"/>
      <c r="BQ11" s="28"/>
      <c r="BR11" s="28"/>
      <c r="BS11" s="28"/>
      <c r="BT11" s="28"/>
      <c r="BU11" s="28"/>
      <c r="BV11" s="28"/>
      <c r="BW11" s="28"/>
    </row>
    <row r="12" spans="1:75" s="36" customFormat="1" ht="21" hidden="1">
      <c r="C12" s="193"/>
      <c r="D12" s="218"/>
      <c r="E12" s="218"/>
      <c r="F12" s="219"/>
      <c r="G12" s="219"/>
      <c r="H12" s="219"/>
      <c r="I12" s="219"/>
      <c r="J12" s="219"/>
      <c r="K12" s="219"/>
      <c r="L12" s="219"/>
      <c r="M12" s="219"/>
      <c r="N12" s="46"/>
      <c r="O12" s="39"/>
      <c r="P12" s="39"/>
      <c r="Q12" s="39"/>
      <c r="R12" s="39"/>
      <c r="S12" s="39"/>
      <c r="T12" s="39"/>
      <c r="U12" s="39"/>
      <c r="V12" s="221"/>
      <c r="W12" s="221"/>
      <c r="X12" s="221"/>
      <c r="Y12" s="221"/>
      <c r="Z12" s="221"/>
      <c r="AA12" s="221"/>
      <c r="AB12" s="221"/>
      <c r="AC12" s="221"/>
      <c r="AD12" s="221"/>
      <c r="AE12" s="221"/>
      <c r="AF12" s="221"/>
      <c r="AG12" s="221"/>
      <c r="AH12" s="221"/>
      <c r="AI12" s="221"/>
      <c r="AJ12" s="221"/>
      <c r="AK12" s="37"/>
      <c r="BI12" s="28"/>
      <c r="BJ12" s="28"/>
      <c r="BK12" s="28"/>
      <c r="BL12" s="28"/>
      <c r="BM12" s="28"/>
      <c r="BN12" s="28"/>
      <c r="BO12" s="28"/>
      <c r="BP12" s="28"/>
      <c r="BQ12" s="28"/>
      <c r="BR12" s="28"/>
      <c r="BS12" s="28"/>
      <c r="BT12" s="28"/>
      <c r="BU12" s="28"/>
      <c r="BV12" s="28"/>
      <c r="BW12" s="28"/>
    </row>
    <row r="13" spans="1:75" s="36" customFormat="1" ht="3.75" customHeight="1">
      <c r="C13" s="193"/>
      <c r="D13" s="37"/>
      <c r="E13" s="37"/>
      <c r="F13" s="200"/>
      <c r="G13" s="200"/>
      <c r="H13" s="206" t="s">
        <v>136</v>
      </c>
      <c r="I13" s="206" t="s">
        <v>139</v>
      </c>
      <c r="J13" s="206" t="s">
        <v>141</v>
      </c>
      <c r="K13" s="206" t="s">
        <v>143</v>
      </c>
      <c r="L13" s="206" t="s">
        <v>144</v>
      </c>
      <c r="M13" s="206" t="s">
        <v>145</v>
      </c>
      <c r="N13" s="40" t="s">
        <v>146</v>
      </c>
      <c r="O13" s="102" t="s">
        <v>485</v>
      </c>
      <c r="P13" s="102" t="s">
        <v>487</v>
      </c>
      <c r="Q13" s="40"/>
      <c r="R13" s="40"/>
      <c r="S13" s="40"/>
      <c r="T13" s="40"/>
      <c r="U13" s="39"/>
      <c r="V13" s="37"/>
      <c r="W13" s="37"/>
      <c r="X13" s="37"/>
      <c r="Y13" s="37"/>
      <c r="Z13" s="37"/>
      <c r="AA13" s="37"/>
      <c r="AB13" s="37"/>
      <c r="AC13" s="37"/>
      <c r="AD13" s="37"/>
      <c r="AE13" s="37"/>
      <c r="AF13" s="37"/>
      <c r="AG13" s="37"/>
      <c r="AH13" s="37"/>
      <c r="AI13" s="37"/>
      <c r="AJ13" s="37"/>
      <c r="AK13" s="37"/>
      <c r="BI13" s="28"/>
      <c r="BJ13" s="28"/>
      <c r="BK13" s="28"/>
      <c r="BL13" s="28"/>
      <c r="BM13" s="28"/>
      <c r="BN13" s="28"/>
      <c r="BO13" s="28"/>
      <c r="BP13" s="28"/>
      <c r="BQ13" s="28"/>
      <c r="BR13" s="28"/>
      <c r="BS13" s="28"/>
      <c r="BT13" s="28"/>
      <c r="BU13" s="28"/>
      <c r="BV13" s="28"/>
      <c r="BW13" s="28"/>
    </row>
    <row r="14" spans="1:75" s="222" customFormat="1" ht="21" customHeight="1">
      <c r="C14" s="193"/>
      <c r="D14" s="417" t="s">
        <v>2379</v>
      </c>
      <c r="E14" s="223" t="s">
        <v>2417</v>
      </c>
      <c r="F14" s="221"/>
      <c r="G14" s="221"/>
      <c r="H14" s="221" t="s">
        <v>155</v>
      </c>
      <c r="I14" s="221" t="s">
        <v>159</v>
      </c>
      <c r="J14" s="221" t="s">
        <v>0</v>
      </c>
      <c r="K14" s="221" t="s">
        <v>160</v>
      </c>
      <c r="L14" s="221" t="s">
        <v>467</v>
      </c>
      <c r="M14" s="221" t="s">
        <v>428</v>
      </c>
      <c r="N14" s="48" t="s">
        <v>428</v>
      </c>
      <c r="O14" s="48" t="s">
        <v>0</v>
      </c>
      <c r="P14" s="48" t="s">
        <v>477</v>
      </c>
      <c r="Q14" s="48"/>
      <c r="R14" s="48"/>
      <c r="S14" s="48"/>
      <c r="T14" s="48"/>
      <c r="U14" s="50"/>
      <c r="V14" s="70"/>
      <c r="W14" s="71"/>
      <c r="X14" s="72"/>
      <c r="Y14" s="70"/>
      <c r="Z14" s="71"/>
      <c r="AA14" s="72"/>
      <c r="AB14" s="70"/>
      <c r="AC14" s="71"/>
      <c r="AD14" s="72"/>
      <c r="AE14" s="70"/>
      <c r="AF14" s="71"/>
      <c r="AG14" s="72"/>
      <c r="AH14" s="24" t="str">
        <f t="shared" ref="AH14:AH24" si="0">IF(OR(EXACT(V14,W14),EXACT(Y14,Z14), EXACT(AB14,AC14),EXACT(AE14,AF14), COUNTIF(W14:AF14,"M")&gt;0,COUNTIF(W14:AF14,"X")=4),"",SUM(V14,Y14, AB14,AE14))</f>
        <v/>
      </c>
      <c r="AI14" s="25" t="str">
        <f t="shared" ref="AI14:AI24" si="1">IF(AND(COUNTIF(W14:AF14,"X")=4,SUM(V14,Y14, AB14, AE14)=0,ISNUMBER(AH14)),"",IF(COUNTIF(W14:AF14,"M")&gt;0,"M", IF(AND(COUNTIF(W14:AF14,W14)=4,OR(W14="X",W14="W",W14="Z")),UPPER(W14),"")))</f>
        <v/>
      </c>
      <c r="AJ14" s="26"/>
      <c r="AK14" s="225"/>
      <c r="BI14" s="49"/>
      <c r="BJ14" s="49"/>
      <c r="BK14" s="49"/>
      <c r="BL14" s="49"/>
      <c r="BM14" s="49"/>
      <c r="BN14" s="49"/>
      <c r="BO14" s="49"/>
      <c r="BP14" s="49"/>
      <c r="BQ14" s="49"/>
      <c r="BR14" s="49"/>
      <c r="BS14" s="49"/>
      <c r="BT14" s="49"/>
      <c r="BU14" s="49"/>
      <c r="BV14" s="49"/>
      <c r="BW14" s="49"/>
    </row>
    <row r="15" spans="1:75" s="222" customFormat="1" ht="21" customHeight="1">
      <c r="C15" s="193"/>
      <c r="D15" s="417"/>
      <c r="E15" s="223" t="s">
        <v>2418</v>
      </c>
      <c r="F15" s="221"/>
      <c r="G15" s="221"/>
      <c r="H15" s="221" t="s">
        <v>155</v>
      </c>
      <c r="I15" s="221" t="s">
        <v>159</v>
      </c>
      <c r="J15" s="221" t="s">
        <v>0</v>
      </c>
      <c r="K15" s="221" t="s">
        <v>160</v>
      </c>
      <c r="L15" s="221" t="s">
        <v>468</v>
      </c>
      <c r="M15" s="221" t="s">
        <v>428</v>
      </c>
      <c r="N15" s="48" t="s">
        <v>428</v>
      </c>
      <c r="O15" s="48" t="s">
        <v>0</v>
      </c>
      <c r="P15" s="48" t="s">
        <v>477</v>
      </c>
      <c r="Q15" s="48"/>
      <c r="R15" s="48"/>
      <c r="S15" s="48"/>
      <c r="T15" s="48"/>
      <c r="U15" s="50"/>
      <c r="V15" s="73"/>
      <c r="W15" s="74"/>
      <c r="X15" s="75"/>
      <c r="Y15" s="73"/>
      <c r="Z15" s="74"/>
      <c r="AA15" s="75"/>
      <c r="AB15" s="73"/>
      <c r="AC15" s="74"/>
      <c r="AD15" s="75"/>
      <c r="AE15" s="73"/>
      <c r="AF15" s="74"/>
      <c r="AG15" s="75"/>
      <c r="AH15" s="24" t="str">
        <f t="shared" si="0"/>
        <v/>
      </c>
      <c r="AI15" s="25" t="str">
        <f t="shared" si="1"/>
        <v/>
      </c>
      <c r="AJ15" s="26"/>
      <c r="AK15" s="225"/>
      <c r="BI15" s="49"/>
      <c r="BJ15" s="49"/>
      <c r="BK15" s="49"/>
      <c r="BL15" s="49"/>
      <c r="BM15" s="49"/>
      <c r="BN15" s="49"/>
      <c r="BO15" s="49"/>
      <c r="BP15" s="49"/>
      <c r="BQ15" s="49"/>
      <c r="BR15" s="49"/>
      <c r="BS15" s="49"/>
      <c r="BT15" s="49"/>
      <c r="BU15" s="49"/>
      <c r="BV15" s="49"/>
      <c r="BW15" s="49"/>
    </row>
    <row r="16" spans="1:75" s="222" customFormat="1" ht="21" customHeight="1">
      <c r="C16" s="193"/>
      <c r="D16" s="417"/>
      <c r="E16" s="223" t="s">
        <v>2419</v>
      </c>
      <c r="F16" s="221"/>
      <c r="G16" s="221"/>
      <c r="H16" s="221" t="s">
        <v>155</v>
      </c>
      <c r="I16" s="221" t="s">
        <v>159</v>
      </c>
      <c r="J16" s="221" t="s">
        <v>0</v>
      </c>
      <c r="K16" s="221" t="s">
        <v>160</v>
      </c>
      <c r="L16" s="221" t="s">
        <v>469</v>
      </c>
      <c r="M16" s="221" t="s">
        <v>428</v>
      </c>
      <c r="N16" s="48" t="s">
        <v>428</v>
      </c>
      <c r="O16" s="48" t="s">
        <v>0</v>
      </c>
      <c r="P16" s="48" t="s">
        <v>477</v>
      </c>
      <c r="Q16" s="48"/>
      <c r="R16" s="48"/>
      <c r="S16" s="48"/>
      <c r="T16" s="48"/>
      <c r="U16" s="50"/>
      <c r="V16" s="73"/>
      <c r="W16" s="74"/>
      <c r="X16" s="75"/>
      <c r="Y16" s="73"/>
      <c r="Z16" s="74"/>
      <c r="AA16" s="75"/>
      <c r="AB16" s="73"/>
      <c r="AC16" s="74"/>
      <c r="AD16" s="75"/>
      <c r="AE16" s="73"/>
      <c r="AF16" s="74"/>
      <c r="AG16" s="75"/>
      <c r="AH16" s="24" t="str">
        <f t="shared" si="0"/>
        <v/>
      </c>
      <c r="AI16" s="25" t="str">
        <f t="shared" si="1"/>
        <v/>
      </c>
      <c r="AJ16" s="26"/>
      <c r="AK16" s="225"/>
      <c r="BI16" s="49"/>
      <c r="BJ16" s="49"/>
      <c r="BK16" s="49"/>
      <c r="BL16" s="49"/>
      <c r="BM16" s="49"/>
      <c r="BN16" s="49"/>
      <c r="BO16" s="49"/>
      <c r="BP16" s="49"/>
      <c r="BQ16" s="49"/>
      <c r="BR16" s="49"/>
      <c r="BS16" s="49"/>
      <c r="BT16" s="49"/>
      <c r="BU16" s="49"/>
      <c r="BV16" s="49"/>
      <c r="BW16" s="49"/>
    </row>
    <row r="17" spans="3:75" s="222" customFormat="1" ht="21" customHeight="1">
      <c r="C17" s="193"/>
      <c r="D17" s="417"/>
      <c r="E17" s="223" t="s">
        <v>2420</v>
      </c>
      <c r="F17" s="221"/>
      <c r="G17" s="221"/>
      <c r="H17" s="221" t="s">
        <v>155</v>
      </c>
      <c r="I17" s="221" t="s">
        <v>159</v>
      </c>
      <c r="J17" s="221" t="s">
        <v>0</v>
      </c>
      <c r="K17" s="221" t="s">
        <v>160</v>
      </c>
      <c r="L17" s="221" t="s">
        <v>470</v>
      </c>
      <c r="M17" s="221" t="s">
        <v>428</v>
      </c>
      <c r="N17" s="48" t="s">
        <v>428</v>
      </c>
      <c r="O17" s="48" t="s">
        <v>0</v>
      </c>
      <c r="P17" s="48" t="s">
        <v>477</v>
      </c>
      <c r="Q17" s="48"/>
      <c r="R17" s="48"/>
      <c r="S17" s="48"/>
      <c r="T17" s="48"/>
      <c r="U17" s="50"/>
      <c r="V17" s="73"/>
      <c r="W17" s="74"/>
      <c r="X17" s="75"/>
      <c r="Y17" s="73"/>
      <c r="Z17" s="74"/>
      <c r="AA17" s="75"/>
      <c r="AB17" s="73"/>
      <c r="AC17" s="74"/>
      <c r="AD17" s="75"/>
      <c r="AE17" s="73"/>
      <c r="AF17" s="74"/>
      <c r="AG17" s="75"/>
      <c r="AH17" s="24" t="str">
        <f t="shared" si="0"/>
        <v/>
      </c>
      <c r="AI17" s="25" t="str">
        <f t="shared" si="1"/>
        <v/>
      </c>
      <c r="AJ17" s="26"/>
      <c r="AK17" s="225"/>
      <c r="BI17" s="49"/>
      <c r="BJ17" s="49"/>
      <c r="BK17" s="49"/>
      <c r="BL17" s="49"/>
      <c r="BM17" s="49"/>
      <c r="BN17" s="49"/>
      <c r="BO17" s="49"/>
      <c r="BP17" s="49"/>
      <c r="BQ17" s="49"/>
      <c r="BR17" s="49"/>
      <c r="BS17" s="49"/>
      <c r="BT17" s="49"/>
      <c r="BU17" s="49"/>
      <c r="BV17" s="49"/>
      <c r="BW17" s="49"/>
    </row>
    <row r="18" spans="3:75" s="222" customFormat="1" ht="21" customHeight="1">
      <c r="C18" s="193"/>
      <c r="D18" s="417"/>
      <c r="E18" s="223" t="s">
        <v>2421</v>
      </c>
      <c r="F18" s="221"/>
      <c r="G18" s="221"/>
      <c r="H18" s="221" t="s">
        <v>155</v>
      </c>
      <c r="I18" s="221" t="s">
        <v>159</v>
      </c>
      <c r="J18" s="221" t="s">
        <v>0</v>
      </c>
      <c r="K18" s="221" t="s">
        <v>160</v>
      </c>
      <c r="L18" s="221" t="s">
        <v>471</v>
      </c>
      <c r="M18" s="221" t="s">
        <v>428</v>
      </c>
      <c r="N18" s="48" t="s">
        <v>428</v>
      </c>
      <c r="O18" s="48" t="s">
        <v>0</v>
      </c>
      <c r="P18" s="48" t="s">
        <v>477</v>
      </c>
      <c r="Q18" s="48"/>
      <c r="R18" s="48"/>
      <c r="S18" s="48"/>
      <c r="T18" s="48"/>
      <c r="U18" s="50"/>
      <c r="V18" s="73"/>
      <c r="W18" s="74"/>
      <c r="X18" s="75"/>
      <c r="Y18" s="73"/>
      <c r="Z18" s="74"/>
      <c r="AA18" s="75"/>
      <c r="AB18" s="73"/>
      <c r="AC18" s="74"/>
      <c r="AD18" s="75"/>
      <c r="AE18" s="73"/>
      <c r="AF18" s="74"/>
      <c r="AG18" s="75"/>
      <c r="AH18" s="24" t="str">
        <f t="shared" si="0"/>
        <v/>
      </c>
      <c r="AI18" s="25" t="str">
        <f t="shared" si="1"/>
        <v/>
      </c>
      <c r="AJ18" s="26"/>
      <c r="AK18" s="225"/>
      <c r="BI18" s="49"/>
      <c r="BJ18" s="49"/>
      <c r="BK18" s="49"/>
      <c r="BL18" s="49"/>
      <c r="BM18" s="49"/>
      <c r="BN18" s="49"/>
      <c r="BO18" s="49"/>
      <c r="BP18" s="49"/>
      <c r="BQ18" s="49"/>
      <c r="BR18" s="49"/>
      <c r="BS18" s="49"/>
      <c r="BT18" s="49"/>
      <c r="BU18" s="49"/>
      <c r="BV18" s="49"/>
      <c r="BW18" s="49"/>
    </row>
    <row r="19" spans="3:75" s="222" customFormat="1" ht="21" customHeight="1">
      <c r="C19" s="193"/>
      <c r="D19" s="417"/>
      <c r="E19" s="223" t="s">
        <v>2422</v>
      </c>
      <c r="F19" s="221"/>
      <c r="G19" s="221"/>
      <c r="H19" s="221" t="s">
        <v>155</v>
      </c>
      <c r="I19" s="221" t="s">
        <v>159</v>
      </c>
      <c r="J19" s="221" t="s">
        <v>0</v>
      </c>
      <c r="K19" s="221" t="s">
        <v>160</v>
      </c>
      <c r="L19" s="221" t="s">
        <v>472</v>
      </c>
      <c r="M19" s="221" t="s">
        <v>428</v>
      </c>
      <c r="N19" s="48" t="s">
        <v>428</v>
      </c>
      <c r="O19" s="48" t="s">
        <v>0</v>
      </c>
      <c r="P19" s="48" t="s">
        <v>477</v>
      </c>
      <c r="Q19" s="48"/>
      <c r="R19" s="48"/>
      <c r="S19" s="48"/>
      <c r="T19" s="48"/>
      <c r="U19" s="50"/>
      <c r="V19" s="73"/>
      <c r="W19" s="74"/>
      <c r="X19" s="75"/>
      <c r="Y19" s="73"/>
      <c r="Z19" s="74"/>
      <c r="AA19" s="75"/>
      <c r="AB19" s="73"/>
      <c r="AC19" s="74"/>
      <c r="AD19" s="75"/>
      <c r="AE19" s="73"/>
      <c r="AF19" s="74"/>
      <c r="AG19" s="75"/>
      <c r="AH19" s="24" t="str">
        <f t="shared" si="0"/>
        <v/>
      </c>
      <c r="AI19" s="25" t="str">
        <f t="shared" si="1"/>
        <v/>
      </c>
      <c r="AJ19" s="26"/>
      <c r="AK19" s="225"/>
      <c r="BI19" s="49"/>
      <c r="BJ19" s="49"/>
      <c r="BK19" s="49"/>
      <c r="BL19" s="49"/>
      <c r="BM19" s="49"/>
      <c r="BN19" s="49"/>
      <c r="BO19" s="49"/>
      <c r="BP19" s="49"/>
      <c r="BQ19" s="49"/>
      <c r="BR19" s="49"/>
      <c r="BS19" s="49"/>
      <c r="BT19" s="49"/>
      <c r="BU19" s="49"/>
      <c r="BV19" s="49"/>
      <c r="BW19" s="49"/>
    </row>
    <row r="20" spans="3:75" s="222" customFormat="1" ht="21" customHeight="1">
      <c r="C20" s="193"/>
      <c r="D20" s="417"/>
      <c r="E20" s="223" t="s">
        <v>2423</v>
      </c>
      <c r="F20" s="221"/>
      <c r="G20" s="221"/>
      <c r="H20" s="221" t="s">
        <v>155</v>
      </c>
      <c r="I20" s="221" t="s">
        <v>159</v>
      </c>
      <c r="J20" s="221" t="s">
        <v>0</v>
      </c>
      <c r="K20" s="221" t="s">
        <v>160</v>
      </c>
      <c r="L20" s="221" t="s">
        <v>473</v>
      </c>
      <c r="M20" s="221" t="s">
        <v>428</v>
      </c>
      <c r="N20" s="48" t="s">
        <v>428</v>
      </c>
      <c r="O20" s="48" t="s">
        <v>0</v>
      </c>
      <c r="P20" s="48" t="s">
        <v>477</v>
      </c>
      <c r="Q20" s="48"/>
      <c r="R20" s="48"/>
      <c r="S20" s="48"/>
      <c r="T20" s="48"/>
      <c r="U20" s="50"/>
      <c r="V20" s="73"/>
      <c r="W20" s="74"/>
      <c r="X20" s="75"/>
      <c r="Y20" s="73"/>
      <c r="Z20" s="74"/>
      <c r="AA20" s="75"/>
      <c r="AB20" s="73"/>
      <c r="AC20" s="74"/>
      <c r="AD20" s="75"/>
      <c r="AE20" s="73"/>
      <c r="AF20" s="74"/>
      <c r="AG20" s="75"/>
      <c r="AH20" s="24" t="str">
        <f t="shared" si="0"/>
        <v/>
      </c>
      <c r="AI20" s="25" t="str">
        <f t="shared" si="1"/>
        <v/>
      </c>
      <c r="AJ20" s="26"/>
      <c r="AK20" s="225"/>
      <c r="BI20" s="49"/>
      <c r="BJ20" s="49"/>
      <c r="BK20" s="49"/>
      <c r="BL20" s="49"/>
      <c r="BM20" s="49"/>
      <c r="BN20" s="49"/>
      <c r="BO20" s="49"/>
      <c r="BP20" s="49"/>
      <c r="BQ20" s="49"/>
      <c r="BR20" s="49"/>
      <c r="BS20" s="49"/>
      <c r="BT20" s="49"/>
      <c r="BU20" s="49"/>
      <c r="BV20" s="49"/>
      <c r="BW20" s="49"/>
    </row>
    <row r="21" spans="3:75" s="222" customFormat="1" ht="21" customHeight="1">
      <c r="C21" s="193"/>
      <c r="D21" s="417"/>
      <c r="E21" s="223" t="s">
        <v>2424</v>
      </c>
      <c r="F21" s="221"/>
      <c r="G21" s="221"/>
      <c r="H21" s="221" t="s">
        <v>155</v>
      </c>
      <c r="I21" s="221" t="s">
        <v>159</v>
      </c>
      <c r="J21" s="221" t="s">
        <v>0</v>
      </c>
      <c r="K21" s="221" t="s">
        <v>160</v>
      </c>
      <c r="L21" s="221" t="s">
        <v>474</v>
      </c>
      <c r="M21" s="221" t="s">
        <v>428</v>
      </c>
      <c r="N21" s="48" t="s">
        <v>428</v>
      </c>
      <c r="O21" s="48" t="s">
        <v>0</v>
      </c>
      <c r="P21" s="48" t="s">
        <v>477</v>
      </c>
      <c r="Q21" s="48"/>
      <c r="R21" s="48"/>
      <c r="S21" s="48"/>
      <c r="T21" s="48"/>
      <c r="U21" s="50"/>
      <c r="V21" s="73"/>
      <c r="W21" s="74"/>
      <c r="X21" s="75"/>
      <c r="Y21" s="73"/>
      <c r="Z21" s="74"/>
      <c r="AA21" s="75"/>
      <c r="AB21" s="73"/>
      <c r="AC21" s="74"/>
      <c r="AD21" s="75"/>
      <c r="AE21" s="73"/>
      <c r="AF21" s="74"/>
      <c r="AG21" s="75"/>
      <c r="AH21" s="24" t="str">
        <f t="shared" si="0"/>
        <v/>
      </c>
      <c r="AI21" s="25" t="str">
        <f t="shared" si="1"/>
        <v/>
      </c>
      <c r="AJ21" s="26"/>
      <c r="AK21" s="225"/>
      <c r="BI21" s="49"/>
      <c r="BJ21" s="49"/>
      <c r="BK21" s="49"/>
      <c r="BL21" s="49"/>
      <c r="BM21" s="49"/>
      <c r="BN21" s="49"/>
      <c r="BO21" s="49"/>
      <c r="BP21" s="49"/>
      <c r="BQ21" s="49"/>
      <c r="BR21" s="49"/>
      <c r="BS21" s="49"/>
      <c r="BT21" s="49"/>
      <c r="BU21" s="49"/>
      <c r="BV21" s="49"/>
      <c r="BW21" s="49"/>
    </row>
    <row r="22" spans="3:75" s="222" customFormat="1" ht="21" customHeight="1">
      <c r="C22" s="193"/>
      <c r="D22" s="417"/>
      <c r="E22" s="223" t="s">
        <v>2425</v>
      </c>
      <c r="F22" s="221"/>
      <c r="G22" s="221"/>
      <c r="H22" s="221" t="s">
        <v>155</v>
      </c>
      <c r="I22" s="221" t="s">
        <v>159</v>
      </c>
      <c r="J22" s="221" t="s">
        <v>0</v>
      </c>
      <c r="K22" s="221" t="s">
        <v>160</v>
      </c>
      <c r="L22" s="221" t="s">
        <v>475</v>
      </c>
      <c r="M22" s="221" t="s">
        <v>428</v>
      </c>
      <c r="N22" s="48" t="s">
        <v>428</v>
      </c>
      <c r="O22" s="48" t="s">
        <v>0</v>
      </c>
      <c r="P22" s="48" t="s">
        <v>477</v>
      </c>
      <c r="Q22" s="48"/>
      <c r="R22" s="48"/>
      <c r="S22" s="48"/>
      <c r="T22" s="48"/>
      <c r="U22" s="50"/>
      <c r="V22" s="73"/>
      <c r="W22" s="74"/>
      <c r="X22" s="75"/>
      <c r="Y22" s="73"/>
      <c r="Z22" s="74"/>
      <c r="AA22" s="75"/>
      <c r="AB22" s="73"/>
      <c r="AC22" s="74"/>
      <c r="AD22" s="75"/>
      <c r="AE22" s="73"/>
      <c r="AF22" s="74"/>
      <c r="AG22" s="75"/>
      <c r="AH22" s="24" t="str">
        <f t="shared" si="0"/>
        <v/>
      </c>
      <c r="AI22" s="25" t="str">
        <f t="shared" si="1"/>
        <v/>
      </c>
      <c r="AJ22" s="26"/>
      <c r="AK22" s="225"/>
      <c r="BI22" s="49"/>
      <c r="BJ22" s="49"/>
      <c r="BK22" s="49"/>
      <c r="BL22" s="49"/>
      <c r="BM22" s="49"/>
      <c r="BN22" s="49"/>
      <c r="BO22" s="49"/>
      <c r="BP22" s="49"/>
      <c r="BQ22" s="49"/>
      <c r="BR22" s="49"/>
      <c r="BS22" s="49"/>
      <c r="BT22" s="49"/>
      <c r="BU22" s="49"/>
      <c r="BV22" s="49"/>
      <c r="BW22" s="49"/>
    </row>
    <row r="23" spans="3:75" s="222" customFormat="1" ht="21" customHeight="1">
      <c r="C23" s="193"/>
      <c r="D23" s="417"/>
      <c r="E23" s="223" t="s">
        <v>2426</v>
      </c>
      <c r="F23" s="221"/>
      <c r="G23" s="221"/>
      <c r="H23" s="221" t="s">
        <v>155</v>
      </c>
      <c r="I23" s="221" t="s">
        <v>159</v>
      </c>
      <c r="J23" s="221" t="s">
        <v>0</v>
      </c>
      <c r="K23" s="221" t="s">
        <v>160</v>
      </c>
      <c r="L23" s="221" t="s">
        <v>476</v>
      </c>
      <c r="M23" s="221" t="s">
        <v>428</v>
      </c>
      <c r="N23" s="48" t="s">
        <v>428</v>
      </c>
      <c r="O23" s="48" t="s">
        <v>0</v>
      </c>
      <c r="P23" s="48" t="s">
        <v>477</v>
      </c>
      <c r="Q23" s="48"/>
      <c r="R23" s="48"/>
      <c r="S23" s="48"/>
      <c r="T23" s="48"/>
      <c r="U23" s="50"/>
      <c r="V23" s="73"/>
      <c r="W23" s="74"/>
      <c r="X23" s="75"/>
      <c r="Y23" s="73"/>
      <c r="Z23" s="74"/>
      <c r="AA23" s="75"/>
      <c r="AB23" s="73"/>
      <c r="AC23" s="74"/>
      <c r="AD23" s="75"/>
      <c r="AE23" s="73"/>
      <c r="AF23" s="74"/>
      <c r="AG23" s="75"/>
      <c r="AH23" s="24" t="str">
        <f t="shared" si="0"/>
        <v/>
      </c>
      <c r="AI23" s="25" t="str">
        <f t="shared" si="1"/>
        <v/>
      </c>
      <c r="AJ23" s="26"/>
      <c r="AK23" s="225"/>
      <c r="BI23" s="49"/>
      <c r="BJ23" s="49"/>
      <c r="BK23" s="49"/>
      <c r="BL23" s="49"/>
      <c r="BM23" s="49"/>
      <c r="BN23" s="49"/>
      <c r="BO23" s="49"/>
      <c r="BP23" s="49"/>
      <c r="BQ23" s="49"/>
      <c r="BR23" s="49"/>
      <c r="BS23" s="49"/>
      <c r="BT23" s="49"/>
      <c r="BU23" s="49"/>
      <c r="BV23" s="49"/>
      <c r="BW23" s="49"/>
    </row>
    <row r="24" spans="3:75" s="222" customFormat="1" ht="21" customHeight="1">
      <c r="C24" s="193"/>
      <c r="D24" s="417"/>
      <c r="E24" s="223" t="s">
        <v>2386</v>
      </c>
      <c r="F24" s="221"/>
      <c r="G24" s="221"/>
      <c r="H24" s="221" t="s">
        <v>155</v>
      </c>
      <c r="I24" s="221" t="s">
        <v>159</v>
      </c>
      <c r="J24" s="221" t="s">
        <v>0</v>
      </c>
      <c r="K24" s="221" t="s">
        <v>160</v>
      </c>
      <c r="L24" s="221" t="s">
        <v>162</v>
      </c>
      <c r="M24" s="221" t="s">
        <v>428</v>
      </c>
      <c r="N24" s="48" t="s">
        <v>428</v>
      </c>
      <c r="O24" s="48" t="s">
        <v>0</v>
      </c>
      <c r="P24" s="48" t="s">
        <v>477</v>
      </c>
      <c r="Q24" s="48"/>
      <c r="R24" s="48"/>
      <c r="S24" s="48"/>
      <c r="T24" s="48"/>
      <c r="U24" s="50"/>
      <c r="V24" s="73"/>
      <c r="W24" s="74"/>
      <c r="X24" s="75"/>
      <c r="Y24" s="73"/>
      <c r="Z24" s="74"/>
      <c r="AA24" s="75"/>
      <c r="AB24" s="73"/>
      <c r="AC24" s="74"/>
      <c r="AD24" s="75"/>
      <c r="AE24" s="73"/>
      <c r="AF24" s="74"/>
      <c r="AG24" s="75"/>
      <c r="AH24" s="24" t="str">
        <f t="shared" si="0"/>
        <v/>
      </c>
      <c r="AI24" s="25" t="str">
        <f t="shared" si="1"/>
        <v/>
      </c>
      <c r="AJ24" s="26"/>
      <c r="AK24" s="225"/>
      <c r="BI24" s="49"/>
      <c r="BJ24" s="49"/>
      <c r="BK24" s="49"/>
      <c r="BL24" s="49"/>
      <c r="BM24" s="49"/>
      <c r="BN24" s="49"/>
      <c r="BO24" s="49"/>
      <c r="BP24" s="49"/>
      <c r="BQ24" s="49"/>
      <c r="BR24" s="49"/>
      <c r="BS24" s="49"/>
      <c r="BT24" s="49"/>
      <c r="BU24" s="49"/>
      <c r="BV24" s="49"/>
      <c r="BW24" s="49"/>
    </row>
    <row r="25" spans="3:75" s="222" customFormat="1" ht="21" customHeight="1">
      <c r="C25" s="193"/>
      <c r="D25" s="417"/>
      <c r="E25" s="226" t="s">
        <v>2387</v>
      </c>
      <c r="F25" s="221"/>
      <c r="G25" s="221"/>
      <c r="H25" s="221" t="s">
        <v>155</v>
      </c>
      <c r="I25" s="221" t="s">
        <v>159</v>
      </c>
      <c r="J25" s="221" t="s">
        <v>0</v>
      </c>
      <c r="K25" s="221" t="s">
        <v>160</v>
      </c>
      <c r="L25" s="221" t="s">
        <v>0</v>
      </c>
      <c r="M25" s="221" t="s">
        <v>428</v>
      </c>
      <c r="N25" s="48" t="s">
        <v>428</v>
      </c>
      <c r="O25" s="48" t="s">
        <v>0</v>
      </c>
      <c r="P25" s="48" t="s">
        <v>477</v>
      </c>
      <c r="Q25" s="48"/>
      <c r="R25" s="48"/>
      <c r="S25" s="48"/>
      <c r="T25" s="48"/>
      <c r="U25" s="51"/>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25"/>
      <c r="BI25" s="49"/>
      <c r="BJ25" s="49"/>
      <c r="BK25" s="49"/>
      <c r="BL25" s="49"/>
      <c r="BM25" s="49"/>
      <c r="BN25" s="49"/>
      <c r="BO25" s="49"/>
      <c r="BP25" s="49"/>
      <c r="BQ25" s="49"/>
      <c r="BR25" s="49"/>
      <c r="BS25" s="49"/>
      <c r="BT25" s="49"/>
      <c r="BU25" s="49"/>
      <c r="BV25" s="49"/>
      <c r="BW25" s="49"/>
    </row>
    <row r="26" spans="3:75" s="222" customFormat="1" ht="21" customHeight="1">
      <c r="C26" s="193"/>
      <c r="D26" s="409" t="s">
        <v>2380</v>
      </c>
      <c r="E26" s="223" t="s">
        <v>2417</v>
      </c>
      <c r="F26" s="221"/>
      <c r="G26" s="221"/>
      <c r="H26" s="221" t="s">
        <v>156</v>
      </c>
      <c r="I26" s="221" t="s">
        <v>159</v>
      </c>
      <c r="J26" s="221" t="s">
        <v>0</v>
      </c>
      <c r="K26" s="221" t="s">
        <v>160</v>
      </c>
      <c r="L26" s="221" t="s">
        <v>467</v>
      </c>
      <c r="M26" s="221" t="s">
        <v>428</v>
      </c>
      <c r="N26" s="48" t="s">
        <v>428</v>
      </c>
      <c r="O26" s="48" t="s">
        <v>0</v>
      </c>
      <c r="P26" s="48" t="s">
        <v>477</v>
      </c>
      <c r="Q26" s="48"/>
      <c r="R26" s="48"/>
      <c r="S26" s="48"/>
      <c r="T26" s="48"/>
      <c r="U26" s="50"/>
      <c r="V26" s="73"/>
      <c r="W26" s="74"/>
      <c r="X26" s="75"/>
      <c r="Y26" s="73"/>
      <c r="Z26" s="74"/>
      <c r="AA26" s="75"/>
      <c r="AB26" s="73"/>
      <c r="AC26" s="74"/>
      <c r="AD26" s="75"/>
      <c r="AE26" s="73"/>
      <c r="AF26" s="74"/>
      <c r="AG26" s="75"/>
      <c r="AH26" s="24" t="str">
        <f t="shared" ref="AH26:AH36" si="2">IF(OR(EXACT(V26,W26),EXACT(Y26,Z26), EXACT(AB26,AC26),EXACT(AE26,AF26), COUNTIF(W26:AF26,"M")&gt;0,COUNTIF(W26:AF26,"X")=4),"",SUM(V26,Y26, AB26,AE26))</f>
        <v/>
      </c>
      <c r="AI26" s="25" t="str">
        <f t="shared" ref="AI26:AI36" si="3">IF(AND(COUNTIF(W26:AF26,"X")=4,SUM(V26,Y26, AB26, AE26)=0,ISNUMBER(AH26)),"",IF(COUNTIF(W26:AF26,"M")&gt;0,"M", IF(AND(COUNTIF(W26:AF26,W26)=4,OR(W26="X",W26="W",W26="Z")),UPPER(W26),"")))</f>
        <v/>
      </c>
      <c r="AJ26" s="26"/>
      <c r="AK26" s="225"/>
      <c r="BI26" s="49"/>
      <c r="BJ26" s="49"/>
      <c r="BK26" s="49"/>
      <c r="BL26" s="49"/>
      <c r="BM26" s="49"/>
      <c r="BN26" s="49"/>
      <c r="BO26" s="49"/>
      <c r="BP26" s="49"/>
      <c r="BQ26" s="49"/>
      <c r="BR26" s="49"/>
      <c r="BS26" s="49"/>
      <c r="BT26" s="49"/>
      <c r="BU26" s="49"/>
      <c r="BV26" s="49"/>
      <c r="BW26" s="49"/>
    </row>
    <row r="27" spans="3:75" s="222" customFormat="1" ht="21" customHeight="1">
      <c r="C27" s="193"/>
      <c r="D27" s="410"/>
      <c r="E27" s="223" t="s">
        <v>2418</v>
      </c>
      <c r="F27" s="221"/>
      <c r="G27" s="221"/>
      <c r="H27" s="221" t="s">
        <v>156</v>
      </c>
      <c r="I27" s="221" t="s">
        <v>159</v>
      </c>
      <c r="J27" s="221" t="s">
        <v>0</v>
      </c>
      <c r="K27" s="221" t="s">
        <v>160</v>
      </c>
      <c r="L27" s="221" t="s">
        <v>468</v>
      </c>
      <c r="M27" s="221" t="s">
        <v>428</v>
      </c>
      <c r="N27" s="48" t="s">
        <v>428</v>
      </c>
      <c r="O27" s="48" t="s">
        <v>0</v>
      </c>
      <c r="P27" s="48" t="s">
        <v>477</v>
      </c>
      <c r="Q27" s="48"/>
      <c r="R27" s="48"/>
      <c r="S27" s="48"/>
      <c r="T27" s="48"/>
      <c r="U27" s="50"/>
      <c r="V27" s="73"/>
      <c r="W27" s="74"/>
      <c r="X27" s="75"/>
      <c r="Y27" s="73"/>
      <c r="Z27" s="74"/>
      <c r="AA27" s="75"/>
      <c r="AB27" s="73"/>
      <c r="AC27" s="74"/>
      <c r="AD27" s="75"/>
      <c r="AE27" s="73"/>
      <c r="AF27" s="74"/>
      <c r="AG27" s="75"/>
      <c r="AH27" s="24" t="str">
        <f t="shared" si="2"/>
        <v/>
      </c>
      <c r="AI27" s="25" t="str">
        <f t="shared" si="3"/>
        <v/>
      </c>
      <c r="AJ27" s="26"/>
      <c r="AK27" s="225"/>
      <c r="BI27" s="49"/>
      <c r="BJ27" s="49"/>
      <c r="BK27" s="49"/>
      <c r="BL27" s="49"/>
      <c r="BM27" s="49"/>
      <c r="BN27" s="49"/>
      <c r="BO27" s="49"/>
      <c r="BP27" s="49"/>
      <c r="BQ27" s="49"/>
      <c r="BR27" s="49"/>
      <c r="BS27" s="49"/>
      <c r="BT27" s="49"/>
      <c r="BU27" s="49"/>
      <c r="BV27" s="49"/>
      <c r="BW27" s="49"/>
    </row>
    <row r="28" spans="3:75" s="222" customFormat="1" ht="21" customHeight="1">
      <c r="C28" s="193"/>
      <c r="D28" s="410"/>
      <c r="E28" s="223" t="s">
        <v>2419</v>
      </c>
      <c r="F28" s="221"/>
      <c r="G28" s="221"/>
      <c r="H28" s="221" t="s">
        <v>156</v>
      </c>
      <c r="I28" s="221" t="s">
        <v>159</v>
      </c>
      <c r="J28" s="221" t="s">
        <v>0</v>
      </c>
      <c r="K28" s="221" t="s">
        <v>160</v>
      </c>
      <c r="L28" s="221" t="s">
        <v>469</v>
      </c>
      <c r="M28" s="221" t="s">
        <v>428</v>
      </c>
      <c r="N28" s="48" t="s">
        <v>428</v>
      </c>
      <c r="O28" s="48" t="s">
        <v>0</v>
      </c>
      <c r="P28" s="48" t="s">
        <v>477</v>
      </c>
      <c r="Q28" s="48"/>
      <c r="R28" s="48"/>
      <c r="S28" s="48"/>
      <c r="T28" s="48"/>
      <c r="U28" s="50"/>
      <c r="V28" s="73"/>
      <c r="W28" s="74"/>
      <c r="X28" s="75"/>
      <c r="Y28" s="73"/>
      <c r="Z28" s="74"/>
      <c r="AA28" s="75"/>
      <c r="AB28" s="73"/>
      <c r="AC28" s="74"/>
      <c r="AD28" s="75"/>
      <c r="AE28" s="73"/>
      <c r="AF28" s="74"/>
      <c r="AG28" s="75"/>
      <c r="AH28" s="24" t="str">
        <f t="shared" si="2"/>
        <v/>
      </c>
      <c r="AI28" s="25" t="str">
        <f t="shared" si="3"/>
        <v/>
      </c>
      <c r="AJ28" s="26"/>
      <c r="AK28" s="225"/>
      <c r="BI28" s="49"/>
      <c r="BJ28" s="49"/>
      <c r="BK28" s="49"/>
      <c r="BL28" s="49"/>
      <c r="BM28" s="49"/>
      <c r="BN28" s="49"/>
      <c r="BO28" s="49"/>
      <c r="BP28" s="49"/>
      <c r="BQ28" s="49"/>
      <c r="BR28" s="49"/>
      <c r="BS28" s="49"/>
      <c r="BT28" s="49"/>
      <c r="BU28" s="49"/>
      <c r="BV28" s="49"/>
      <c r="BW28" s="49"/>
    </row>
    <row r="29" spans="3:75" s="222" customFormat="1" ht="21" customHeight="1">
      <c r="C29" s="193"/>
      <c r="D29" s="410"/>
      <c r="E29" s="223" t="s">
        <v>2420</v>
      </c>
      <c r="F29" s="221"/>
      <c r="G29" s="221"/>
      <c r="H29" s="221" t="s">
        <v>156</v>
      </c>
      <c r="I29" s="221" t="s">
        <v>159</v>
      </c>
      <c r="J29" s="221" t="s">
        <v>0</v>
      </c>
      <c r="K29" s="221" t="s">
        <v>160</v>
      </c>
      <c r="L29" s="221" t="s">
        <v>470</v>
      </c>
      <c r="M29" s="221" t="s">
        <v>428</v>
      </c>
      <c r="N29" s="48" t="s">
        <v>428</v>
      </c>
      <c r="O29" s="48" t="s">
        <v>0</v>
      </c>
      <c r="P29" s="48" t="s">
        <v>477</v>
      </c>
      <c r="Q29" s="48"/>
      <c r="R29" s="48"/>
      <c r="S29" s="48"/>
      <c r="T29" s="48"/>
      <c r="U29" s="50"/>
      <c r="V29" s="73"/>
      <c r="W29" s="74"/>
      <c r="X29" s="75"/>
      <c r="Y29" s="73"/>
      <c r="Z29" s="74"/>
      <c r="AA29" s="75"/>
      <c r="AB29" s="73"/>
      <c r="AC29" s="74"/>
      <c r="AD29" s="75"/>
      <c r="AE29" s="73"/>
      <c r="AF29" s="74"/>
      <c r="AG29" s="75"/>
      <c r="AH29" s="24" t="str">
        <f t="shared" si="2"/>
        <v/>
      </c>
      <c r="AI29" s="25" t="str">
        <f t="shared" si="3"/>
        <v/>
      </c>
      <c r="AJ29" s="26"/>
      <c r="AK29" s="225"/>
      <c r="BI29" s="49"/>
      <c r="BJ29" s="49"/>
      <c r="BK29" s="49"/>
      <c r="BL29" s="49"/>
      <c r="BM29" s="49"/>
      <c r="BN29" s="49"/>
      <c r="BO29" s="49"/>
      <c r="BP29" s="49"/>
      <c r="BQ29" s="49"/>
      <c r="BR29" s="49"/>
      <c r="BS29" s="49"/>
      <c r="BT29" s="49"/>
      <c r="BU29" s="49"/>
      <c r="BV29" s="49"/>
      <c r="BW29" s="49"/>
    </row>
    <row r="30" spans="3:75" s="222" customFormat="1" ht="21" customHeight="1">
      <c r="C30" s="193"/>
      <c r="D30" s="410"/>
      <c r="E30" s="223" t="s">
        <v>2421</v>
      </c>
      <c r="F30" s="221"/>
      <c r="G30" s="221"/>
      <c r="H30" s="221" t="s">
        <v>156</v>
      </c>
      <c r="I30" s="221" t="s">
        <v>159</v>
      </c>
      <c r="J30" s="221" t="s">
        <v>0</v>
      </c>
      <c r="K30" s="221" t="s">
        <v>160</v>
      </c>
      <c r="L30" s="221" t="s">
        <v>471</v>
      </c>
      <c r="M30" s="221" t="s">
        <v>428</v>
      </c>
      <c r="N30" s="48" t="s">
        <v>428</v>
      </c>
      <c r="O30" s="48" t="s">
        <v>0</v>
      </c>
      <c r="P30" s="48" t="s">
        <v>477</v>
      </c>
      <c r="Q30" s="48"/>
      <c r="R30" s="48"/>
      <c r="S30" s="48"/>
      <c r="T30" s="48"/>
      <c r="U30" s="50"/>
      <c r="V30" s="73"/>
      <c r="W30" s="74"/>
      <c r="X30" s="75"/>
      <c r="Y30" s="73"/>
      <c r="Z30" s="74"/>
      <c r="AA30" s="75"/>
      <c r="AB30" s="73"/>
      <c r="AC30" s="74"/>
      <c r="AD30" s="75"/>
      <c r="AE30" s="73"/>
      <c r="AF30" s="74"/>
      <c r="AG30" s="75"/>
      <c r="AH30" s="24" t="str">
        <f t="shared" si="2"/>
        <v/>
      </c>
      <c r="AI30" s="25" t="str">
        <f t="shared" si="3"/>
        <v/>
      </c>
      <c r="AJ30" s="26"/>
      <c r="AK30" s="225"/>
      <c r="BI30" s="49"/>
      <c r="BJ30" s="49"/>
      <c r="BK30" s="49"/>
      <c r="BL30" s="49"/>
      <c r="BM30" s="49"/>
      <c r="BN30" s="49"/>
      <c r="BO30" s="49"/>
      <c r="BP30" s="49"/>
      <c r="BQ30" s="49"/>
      <c r="BR30" s="49"/>
      <c r="BS30" s="49"/>
      <c r="BT30" s="49"/>
      <c r="BU30" s="49"/>
      <c r="BV30" s="49"/>
      <c r="BW30" s="49"/>
    </row>
    <row r="31" spans="3:75" s="222" customFormat="1" ht="21" customHeight="1">
      <c r="C31" s="193"/>
      <c r="D31" s="410"/>
      <c r="E31" s="223" t="s">
        <v>2422</v>
      </c>
      <c r="F31" s="221"/>
      <c r="G31" s="221"/>
      <c r="H31" s="221" t="s">
        <v>156</v>
      </c>
      <c r="I31" s="221" t="s">
        <v>159</v>
      </c>
      <c r="J31" s="221" t="s">
        <v>0</v>
      </c>
      <c r="K31" s="221" t="s">
        <v>160</v>
      </c>
      <c r="L31" s="221" t="s">
        <v>472</v>
      </c>
      <c r="M31" s="221" t="s">
        <v>428</v>
      </c>
      <c r="N31" s="48" t="s">
        <v>428</v>
      </c>
      <c r="O31" s="48" t="s">
        <v>0</v>
      </c>
      <c r="P31" s="48" t="s">
        <v>477</v>
      </c>
      <c r="Q31" s="48"/>
      <c r="R31" s="48"/>
      <c r="S31" s="48"/>
      <c r="T31" s="48"/>
      <c r="U31" s="50"/>
      <c r="V31" s="73"/>
      <c r="W31" s="74"/>
      <c r="X31" s="75"/>
      <c r="Y31" s="73"/>
      <c r="Z31" s="74"/>
      <c r="AA31" s="75"/>
      <c r="AB31" s="73"/>
      <c r="AC31" s="74"/>
      <c r="AD31" s="75"/>
      <c r="AE31" s="73"/>
      <c r="AF31" s="74"/>
      <c r="AG31" s="75"/>
      <c r="AH31" s="24" t="str">
        <f t="shared" si="2"/>
        <v/>
      </c>
      <c r="AI31" s="25" t="str">
        <f t="shared" si="3"/>
        <v/>
      </c>
      <c r="AJ31" s="26"/>
      <c r="AK31" s="225"/>
      <c r="BI31" s="49"/>
      <c r="BJ31" s="49"/>
      <c r="BK31" s="49"/>
      <c r="BL31" s="49"/>
      <c r="BM31" s="49"/>
      <c r="BN31" s="49"/>
      <c r="BO31" s="49"/>
      <c r="BP31" s="49"/>
      <c r="BQ31" s="49"/>
      <c r="BR31" s="49"/>
      <c r="BS31" s="49"/>
      <c r="BT31" s="49"/>
      <c r="BU31" s="49"/>
      <c r="BV31" s="49"/>
      <c r="BW31" s="49"/>
    </row>
    <row r="32" spans="3:75" s="222" customFormat="1" ht="21" customHeight="1">
      <c r="C32" s="193"/>
      <c r="D32" s="410"/>
      <c r="E32" s="223" t="s">
        <v>2423</v>
      </c>
      <c r="F32" s="221"/>
      <c r="G32" s="221"/>
      <c r="H32" s="221" t="s">
        <v>156</v>
      </c>
      <c r="I32" s="221" t="s">
        <v>159</v>
      </c>
      <c r="J32" s="221" t="s">
        <v>0</v>
      </c>
      <c r="K32" s="221" t="s">
        <v>160</v>
      </c>
      <c r="L32" s="221" t="s">
        <v>473</v>
      </c>
      <c r="M32" s="221" t="s">
        <v>428</v>
      </c>
      <c r="N32" s="48" t="s">
        <v>428</v>
      </c>
      <c r="O32" s="48" t="s">
        <v>0</v>
      </c>
      <c r="P32" s="48" t="s">
        <v>477</v>
      </c>
      <c r="Q32" s="48"/>
      <c r="R32" s="48"/>
      <c r="S32" s="48"/>
      <c r="T32" s="48"/>
      <c r="U32" s="50"/>
      <c r="V32" s="73"/>
      <c r="W32" s="74"/>
      <c r="X32" s="75"/>
      <c r="Y32" s="73"/>
      <c r="Z32" s="74"/>
      <c r="AA32" s="75"/>
      <c r="AB32" s="73"/>
      <c r="AC32" s="74"/>
      <c r="AD32" s="75"/>
      <c r="AE32" s="73"/>
      <c r="AF32" s="74"/>
      <c r="AG32" s="75"/>
      <c r="AH32" s="24" t="str">
        <f t="shared" si="2"/>
        <v/>
      </c>
      <c r="AI32" s="25" t="str">
        <f t="shared" si="3"/>
        <v/>
      </c>
      <c r="AJ32" s="26"/>
      <c r="AK32" s="225"/>
      <c r="BI32" s="49"/>
      <c r="BJ32" s="49"/>
      <c r="BK32" s="49"/>
      <c r="BL32" s="49"/>
      <c r="BM32" s="49"/>
      <c r="BN32" s="49"/>
      <c r="BO32" s="49"/>
      <c r="BP32" s="49"/>
      <c r="BQ32" s="49"/>
      <c r="BR32" s="49"/>
      <c r="BS32" s="49"/>
      <c r="BT32" s="49"/>
      <c r="BU32" s="49"/>
      <c r="BV32" s="49"/>
      <c r="BW32" s="49"/>
    </row>
    <row r="33" spans="3:75" s="222" customFormat="1" ht="21" customHeight="1">
      <c r="C33" s="193"/>
      <c r="D33" s="410"/>
      <c r="E33" s="223" t="s">
        <v>2424</v>
      </c>
      <c r="F33" s="221"/>
      <c r="G33" s="221"/>
      <c r="H33" s="221" t="s">
        <v>156</v>
      </c>
      <c r="I33" s="221" t="s">
        <v>159</v>
      </c>
      <c r="J33" s="221" t="s">
        <v>0</v>
      </c>
      <c r="K33" s="221" t="s">
        <v>160</v>
      </c>
      <c r="L33" s="221" t="s">
        <v>474</v>
      </c>
      <c r="M33" s="221" t="s">
        <v>428</v>
      </c>
      <c r="N33" s="48" t="s">
        <v>428</v>
      </c>
      <c r="O33" s="48" t="s">
        <v>0</v>
      </c>
      <c r="P33" s="48" t="s">
        <v>477</v>
      </c>
      <c r="Q33" s="48"/>
      <c r="R33" s="48"/>
      <c r="S33" s="48"/>
      <c r="T33" s="48"/>
      <c r="U33" s="50"/>
      <c r="V33" s="73"/>
      <c r="W33" s="74"/>
      <c r="X33" s="75"/>
      <c r="Y33" s="73"/>
      <c r="Z33" s="74"/>
      <c r="AA33" s="75"/>
      <c r="AB33" s="73"/>
      <c r="AC33" s="74"/>
      <c r="AD33" s="75"/>
      <c r="AE33" s="73"/>
      <c r="AF33" s="74"/>
      <c r="AG33" s="75"/>
      <c r="AH33" s="24" t="str">
        <f t="shared" si="2"/>
        <v/>
      </c>
      <c r="AI33" s="25" t="str">
        <f t="shared" si="3"/>
        <v/>
      </c>
      <c r="AJ33" s="26"/>
      <c r="AK33" s="225"/>
      <c r="BI33" s="49"/>
      <c r="BJ33" s="49"/>
      <c r="BK33" s="49"/>
      <c r="BL33" s="49"/>
      <c r="BM33" s="49"/>
      <c r="BN33" s="49"/>
      <c r="BO33" s="49"/>
      <c r="BP33" s="49"/>
      <c r="BQ33" s="49"/>
      <c r="BR33" s="49"/>
      <c r="BS33" s="49"/>
      <c r="BT33" s="49"/>
      <c r="BU33" s="49"/>
      <c r="BV33" s="49"/>
      <c r="BW33" s="49"/>
    </row>
    <row r="34" spans="3:75" s="222" customFormat="1" ht="21" customHeight="1">
      <c r="C34" s="193"/>
      <c r="D34" s="410"/>
      <c r="E34" s="223" t="s">
        <v>2425</v>
      </c>
      <c r="F34" s="221"/>
      <c r="G34" s="221"/>
      <c r="H34" s="221" t="s">
        <v>156</v>
      </c>
      <c r="I34" s="221" t="s">
        <v>159</v>
      </c>
      <c r="J34" s="221" t="s">
        <v>0</v>
      </c>
      <c r="K34" s="221" t="s">
        <v>160</v>
      </c>
      <c r="L34" s="221" t="s">
        <v>475</v>
      </c>
      <c r="M34" s="221" t="s">
        <v>428</v>
      </c>
      <c r="N34" s="48" t="s">
        <v>428</v>
      </c>
      <c r="O34" s="48" t="s">
        <v>0</v>
      </c>
      <c r="P34" s="48" t="s">
        <v>477</v>
      </c>
      <c r="Q34" s="48"/>
      <c r="R34" s="48"/>
      <c r="S34" s="48"/>
      <c r="T34" s="48"/>
      <c r="U34" s="50"/>
      <c r="V34" s="73"/>
      <c r="W34" s="74"/>
      <c r="X34" s="75"/>
      <c r="Y34" s="73"/>
      <c r="Z34" s="74"/>
      <c r="AA34" s="75"/>
      <c r="AB34" s="73"/>
      <c r="AC34" s="74"/>
      <c r="AD34" s="75"/>
      <c r="AE34" s="73"/>
      <c r="AF34" s="74"/>
      <c r="AG34" s="75"/>
      <c r="AH34" s="24" t="str">
        <f t="shared" si="2"/>
        <v/>
      </c>
      <c r="AI34" s="25" t="str">
        <f t="shared" si="3"/>
        <v/>
      </c>
      <c r="AJ34" s="26"/>
      <c r="AK34" s="225"/>
      <c r="BI34" s="49"/>
      <c r="BJ34" s="49"/>
      <c r="BK34" s="49"/>
      <c r="BL34" s="49"/>
      <c r="BM34" s="49"/>
      <c r="BN34" s="49"/>
      <c r="BO34" s="49"/>
      <c r="BP34" s="49"/>
      <c r="BQ34" s="49"/>
      <c r="BR34" s="49"/>
      <c r="BS34" s="49"/>
      <c r="BT34" s="49"/>
      <c r="BU34" s="49"/>
      <c r="BV34" s="49"/>
      <c r="BW34" s="49"/>
    </row>
    <row r="35" spans="3:75" s="222" customFormat="1" ht="21" customHeight="1">
      <c r="C35" s="193"/>
      <c r="D35" s="410"/>
      <c r="E35" s="223" t="s">
        <v>2426</v>
      </c>
      <c r="F35" s="221"/>
      <c r="G35" s="221"/>
      <c r="H35" s="221" t="s">
        <v>156</v>
      </c>
      <c r="I35" s="221" t="s">
        <v>159</v>
      </c>
      <c r="J35" s="221" t="s">
        <v>0</v>
      </c>
      <c r="K35" s="221" t="s">
        <v>160</v>
      </c>
      <c r="L35" s="221" t="s">
        <v>476</v>
      </c>
      <c r="M35" s="221" t="s">
        <v>428</v>
      </c>
      <c r="N35" s="48" t="s">
        <v>428</v>
      </c>
      <c r="O35" s="48" t="s">
        <v>0</v>
      </c>
      <c r="P35" s="48" t="s">
        <v>477</v>
      </c>
      <c r="Q35" s="48"/>
      <c r="R35" s="48"/>
      <c r="S35" s="48"/>
      <c r="T35" s="48"/>
      <c r="U35" s="50"/>
      <c r="V35" s="73"/>
      <c r="W35" s="74"/>
      <c r="X35" s="75"/>
      <c r="Y35" s="73"/>
      <c r="Z35" s="74"/>
      <c r="AA35" s="75"/>
      <c r="AB35" s="73"/>
      <c r="AC35" s="74"/>
      <c r="AD35" s="75"/>
      <c r="AE35" s="73"/>
      <c r="AF35" s="74"/>
      <c r="AG35" s="75"/>
      <c r="AH35" s="24" t="str">
        <f t="shared" si="2"/>
        <v/>
      </c>
      <c r="AI35" s="25" t="str">
        <f t="shared" si="3"/>
        <v/>
      </c>
      <c r="AJ35" s="26"/>
      <c r="AK35" s="225"/>
      <c r="BI35" s="49"/>
      <c r="BJ35" s="49"/>
      <c r="BK35" s="49"/>
      <c r="BL35" s="49"/>
      <c r="BM35" s="49"/>
      <c r="BN35" s="49"/>
      <c r="BO35" s="49"/>
      <c r="BP35" s="49"/>
      <c r="BQ35" s="49"/>
      <c r="BR35" s="49"/>
      <c r="BS35" s="49"/>
      <c r="BT35" s="49"/>
      <c r="BU35" s="49"/>
      <c r="BV35" s="49"/>
      <c r="BW35" s="49"/>
    </row>
    <row r="36" spans="3:75" s="222" customFormat="1" ht="21" customHeight="1">
      <c r="C36" s="193"/>
      <c r="D36" s="410"/>
      <c r="E36" s="223" t="s">
        <v>2386</v>
      </c>
      <c r="F36" s="221"/>
      <c r="G36" s="221"/>
      <c r="H36" s="221" t="s">
        <v>156</v>
      </c>
      <c r="I36" s="221" t="s">
        <v>159</v>
      </c>
      <c r="J36" s="221" t="s">
        <v>0</v>
      </c>
      <c r="K36" s="221" t="s">
        <v>160</v>
      </c>
      <c r="L36" s="221" t="s">
        <v>162</v>
      </c>
      <c r="M36" s="221" t="s">
        <v>428</v>
      </c>
      <c r="N36" s="48" t="s">
        <v>428</v>
      </c>
      <c r="O36" s="48" t="s">
        <v>0</v>
      </c>
      <c r="P36" s="48" t="s">
        <v>477</v>
      </c>
      <c r="Q36" s="48"/>
      <c r="R36" s="48"/>
      <c r="S36" s="48"/>
      <c r="T36" s="48"/>
      <c r="U36" s="50"/>
      <c r="V36" s="73"/>
      <c r="W36" s="74"/>
      <c r="X36" s="75"/>
      <c r="Y36" s="73"/>
      <c r="Z36" s="74"/>
      <c r="AA36" s="75"/>
      <c r="AB36" s="73"/>
      <c r="AC36" s="74"/>
      <c r="AD36" s="75"/>
      <c r="AE36" s="73"/>
      <c r="AF36" s="74"/>
      <c r="AG36" s="75"/>
      <c r="AH36" s="24" t="str">
        <f t="shared" si="2"/>
        <v/>
      </c>
      <c r="AI36" s="25" t="str">
        <f t="shared" si="3"/>
        <v/>
      </c>
      <c r="AJ36" s="26"/>
      <c r="AK36" s="225"/>
      <c r="BI36" s="49"/>
      <c r="BJ36" s="49"/>
      <c r="BK36" s="49"/>
      <c r="BL36" s="49"/>
      <c r="BM36" s="49"/>
      <c r="BN36" s="49"/>
      <c r="BO36" s="49"/>
      <c r="BP36" s="49"/>
      <c r="BQ36" s="49"/>
      <c r="BR36" s="49"/>
      <c r="BS36" s="49"/>
      <c r="BT36" s="49"/>
      <c r="BU36" s="49"/>
      <c r="BV36" s="49"/>
      <c r="BW36" s="49"/>
    </row>
    <row r="37" spans="3:75" s="222" customFormat="1" ht="21" customHeight="1">
      <c r="C37" s="193"/>
      <c r="D37" s="411"/>
      <c r="E37" s="226" t="s">
        <v>2387</v>
      </c>
      <c r="F37" s="221"/>
      <c r="G37" s="221"/>
      <c r="H37" s="221" t="s">
        <v>156</v>
      </c>
      <c r="I37" s="221" t="s">
        <v>159</v>
      </c>
      <c r="J37" s="221" t="s">
        <v>0</v>
      </c>
      <c r="K37" s="221" t="s">
        <v>160</v>
      </c>
      <c r="L37" s="221" t="s">
        <v>0</v>
      </c>
      <c r="M37" s="221" t="s">
        <v>428</v>
      </c>
      <c r="N37" s="48" t="s">
        <v>428</v>
      </c>
      <c r="O37" s="48" t="s">
        <v>0</v>
      </c>
      <c r="P37" s="48" t="s">
        <v>477</v>
      </c>
      <c r="Q37" s="48"/>
      <c r="R37" s="48"/>
      <c r="S37" s="48"/>
      <c r="T37" s="48"/>
      <c r="U37" s="51"/>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25"/>
      <c r="BI37" s="49"/>
      <c r="BJ37" s="49"/>
      <c r="BK37" s="49"/>
      <c r="BL37" s="49"/>
      <c r="BM37" s="49"/>
      <c r="BN37" s="49"/>
      <c r="BO37" s="49"/>
      <c r="BP37" s="49"/>
      <c r="BQ37" s="49"/>
      <c r="BR37" s="49"/>
      <c r="BS37" s="49"/>
      <c r="BT37" s="49"/>
      <c r="BU37" s="49"/>
      <c r="BV37" s="49"/>
      <c r="BW37" s="49"/>
    </row>
    <row r="38" spans="3:75" s="222" customFormat="1" ht="21" customHeight="1">
      <c r="C38" s="193"/>
      <c r="D38" s="390" t="s">
        <v>2381</v>
      </c>
      <c r="E38" s="227" t="s">
        <v>2417</v>
      </c>
      <c r="F38" s="221"/>
      <c r="G38" s="221"/>
      <c r="H38" s="221" t="s">
        <v>0</v>
      </c>
      <c r="I38" s="221" t="s">
        <v>159</v>
      </c>
      <c r="J38" s="221" t="s">
        <v>0</v>
      </c>
      <c r="K38" s="221" t="s">
        <v>160</v>
      </c>
      <c r="L38" s="221" t="s">
        <v>467</v>
      </c>
      <c r="M38" s="221" t="s">
        <v>428</v>
      </c>
      <c r="N38" s="48" t="s">
        <v>428</v>
      </c>
      <c r="O38" s="48" t="s">
        <v>0</v>
      </c>
      <c r="P38" s="48" t="s">
        <v>477</v>
      </c>
      <c r="Q38" s="48"/>
      <c r="R38" s="48"/>
      <c r="S38" s="48"/>
      <c r="T38" s="48"/>
      <c r="U38" s="50"/>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25"/>
      <c r="BI38" s="49"/>
      <c r="BJ38" s="49"/>
      <c r="BK38" s="49"/>
      <c r="BL38" s="49"/>
      <c r="BM38" s="49"/>
      <c r="BN38" s="49"/>
      <c r="BO38" s="49"/>
      <c r="BP38" s="49"/>
      <c r="BQ38" s="49"/>
      <c r="BR38" s="49"/>
      <c r="BS38" s="49"/>
      <c r="BT38" s="49"/>
      <c r="BU38" s="49"/>
      <c r="BV38" s="49"/>
      <c r="BW38" s="49"/>
    </row>
    <row r="39" spans="3:75" s="222" customFormat="1" ht="21" customHeight="1">
      <c r="C39" s="193"/>
      <c r="D39" s="391"/>
      <c r="E39" s="227" t="s">
        <v>2418</v>
      </c>
      <c r="F39" s="221"/>
      <c r="G39" s="221"/>
      <c r="H39" s="221" t="s">
        <v>0</v>
      </c>
      <c r="I39" s="221" t="s">
        <v>159</v>
      </c>
      <c r="J39" s="221" t="s">
        <v>0</v>
      </c>
      <c r="K39" s="221" t="s">
        <v>160</v>
      </c>
      <c r="L39" s="221" t="s">
        <v>468</v>
      </c>
      <c r="M39" s="221" t="s">
        <v>428</v>
      </c>
      <c r="N39" s="48" t="s">
        <v>428</v>
      </c>
      <c r="O39" s="48" t="s">
        <v>0</v>
      </c>
      <c r="P39" s="48" t="s">
        <v>477</v>
      </c>
      <c r="Q39" s="48"/>
      <c r="R39" s="48"/>
      <c r="S39" s="48"/>
      <c r="T39" s="48"/>
      <c r="U39" s="50"/>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25"/>
      <c r="BI39" s="49"/>
      <c r="BJ39" s="49"/>
      <c r="BK39" s="49"/>
      <c r="BL39" s="49"/>
      <c r="BM39" s="49"/>
      <c r="BN39" s="49"/>
      <c r="BO39" s="49"/>
      <c r="BP39" s="49"/>
      <c r="BQ39" s="49"/>
      <c r="BR39" s="49"/>
      <c r="BS39" s="49"/>
      <c r="BT39" s="49"/>
      <c r="BU39" s="49"/>
      <c r="BV39" s="49"/>
      <c r="BW39" s="49"/>
    </row>
    <row r="40" spans="3:75" s="222" customFormat="1" ht="21" customHeight="1">
      <c r="C40" s="193"/>
      <c r="D40" s="391"/>
      <c r="E40" s="227" t="s">
        <v>2419</v>
      </c>
      <c r="F40" s="221"/>
      <c r="G40" s="221"/>
      <c r="H40" s="221" t="s">
        <v>0</v>
      </c>
      <c r="I40" s="221" t="s">
        <v>159</v>
      </c>
      <c r="J40" s="221" t="s">
        <v>0</v>
      </c>
      <c r="K40" s="221" t="s">
        <v>160</v>
      </c>
      <c r="L40" s="221" t="s">
        <v>469</v>
      </c>
      <c r="M40" s="221" t="s">
        <v>428</v>
      </c>
      <c r="N40" s="48" t="s">
        <v>428</v>
      </c>
      <c r="O40" s="48" t="s">
        <v>0</v>
      </c>
      <c r="P40" s="48" t="s">
        <v>477</v>
      </c>
      <c r="Q40" s="48"/>
      <c r="R40" s="48"/>
      <c r="S40" s="48"/>
      <c r="T40" s="48"/>
      <c r="U40" s="50"/>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25"/>
      <c r="BI40" s="49"/>
      <c r="BJ40" s="49"/>
      <c r="BK40" s="49"/>
      <c r="BL40" s="49"/>
      <c r="BM40" s="49"/>
      <c r="BN40" s="49"/>
      <c r="BO40" s="49"/>
      <c r="BP40" s="49"/>
      <c r="BQ40" s="49"/>
      <c r="BR40" s="49"/>
      <c r="BS40" s="49"/>
      <c r="BT40" s="49"/>
      <c r="BU40" s="49"/>
      <c r="BV40" s="49"/>
      <c r="BW40" s="49"/>
    </row>
    <row r="41" spans="3:75" s="222" customFormat="1" ht="21" customHeight="1">
      <c r="C41" s="193"/>
      <c r="D41" s="391"/>
      <c r="E41" s="227" t="s">
        <v>2420</v>
      </c>
      <c r="F41" s="221"/>
      <c r="G41" s="221"/>
      <c r="H41" s="221" t="s">
        <v>0</v>
      </c>
      <c r="I41" s="221" t="s">
        <v>159</v>
      </c>
      <c r="J41" s="221" t="s">
        <v>0</v>
      </c>
      <c r="K41" s="221" t="s">
        <v>160</v>
      </c>
      <c r="L41" s="221" t="s">
        <v>470</v>
      </c>
      <c r="M41" s="221" t="s">
        <v>428</v>
      </c>
      <c r="N41" s="48" t="s">
        <v>428</v>
      </c>
      <c r="O41" s="48" t="s">
        <v>0</v>
      </c>
      <c r="P41" s="48" t="s">
        <v>477</v>
      </c>
      <c r="Q41" s="48"/>
      <c r="R41" s="48"/>
      <c r="S41" s="48"/>
      <c r="T41" s="48"/>
      <c r="U41" s="50"/>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25"/>
      <c r="BI41" s="49"/>
      <c r="BJ41" s="49"/>
      <c r="BK41" s="49"/>
      <c r="BL41" s="49"/>
      <c r="BM41" s="49"/>
      <c r="BN41" s="49"/>
      <c r="BO41" s="49"/>
      <c r="BP41" s="49"/>
      <c r="BQ41" s="49"/>
      <c r="BR41" s="49"/>
      <c r="BS41" s="49"/>
      <c r="BT41" s="49"/>
      <c r="BU41" s="49"/>
      <c r="BV41" s="49"/>
      <c r="BW41" s="49"/>
    </row>
    <row r="42" spans="3:75" s="222" customFormat="1" ht="21" customHeight="1">
      <c r="C42" s="193"/>
      <c r="D42" s="391"/>
      <c r="E42" s="227" t="s">
        <v>2421</v>
      </c>
      <c r="F42" s="221"/>
      <c r="G42" s="221"/>
      <c r="H42" s="221" t="s">
        <v>0</v>
      </c>
      <c r="I42" s="221" t="s">
        <v>159</v>
      </c>
      <c r="J42" s="221" t="s">
        <v>0</v>
      </c>
      <c r="K42" s="221" t="s">
        <v>160</v>
      </c>
      <c r="L42" s="221" t="s">
        <v>471</v>
      </c>
      <c r="M42" s="221" t="s">
        <v>428</v>
      </c>
      <c r="N42" s="48" t="s">
        <v>428</v>
      </c>
      <c r="O42" s="48" t="s">
        <v>0</v>
      </c>
      <c r="P42" s="48" t="s">
        <v>477</v>
      </c>
      <c r="Q42" s="48"/>
      <c r="R42" s="48"/>
      <c r="S42" s="48"/>
      <c r="T42" s="48"/>
      <c r="U42" s="50"/>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25"/>
      <c r="BI42" s="49"/>
      <c r="BJ42" s="49"/>
      <c r="BK42" s="49"/>
      <c r="BL42" s="49"/>
      <c r="BM42" s="49"/>
      <c r="BN42" s="49"/>
      <c r="BO42" s="49"/>
      <c r="BP42" s="49"/>
      <c r="BQ42" s="49"/>
      <c r="BR42" s="49"/>
      <c r="BS42" s="49"/>
      <c r="BT42" s="49"/>
      <c r="BU42" s="49"/>
      <c r="BV42" s="49"/>
      <c r="BW42" s="49"/>
    </row>
    <row r="43" spans="3:75" s="222" customFormat="1" ht="21" customHeight="1">
      <c r="C43" s="193"/>
      <c r="D43" s="391"/>
      <c r="E43" s="227" t="s">
        <v>2422</v>
      </c>
      <c r="F43" s="221"/>
      <c r="G43" s="221"/>
      <c r="H43" s="221" t="s">
        <v>0</v>
      </c>
      <c r="I43" s="221" t="s">
        <v>159</v>
      </c>
      <c r="J43" s="221" t="s">
        <v>0</v>
      </c>
      <c r="K43" s="221" t="s">
        <v>160</v>
      </c>
      <c r="L43" s="221" t="s">
        <v>472</v>
      </c>
      <c r="M43" s="221" t="s">
        <v>428</v>
      </c>
      <c r="N43" s="48" t="s">
        <v>428</v>
      </c>
      <c r="O43" s="48" t="s">
        <v>0</v>
      </c>
      <c r="P43" s="48" t="s">
        <v>477</v>
      </c>
      <c r="Q43" s="48"/>
      <c r="R43" s="48"/>
      <c r="S43" s="48"/>
      <c r="T43" s="48"/>
      <c r="U43" s="50"/>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25"/>
      <c r="BI43" s="49"/>
      <c r="BJ43" s="49"/>
      <c r="BK43" s="49"/>
      <c r="BL43" s="49"/>
      <c r="BM43" s="49"/>
      <c r="BN43" s="49"/>
      <c r="BO43" s="49"/>
      <c r="BP43" s="49"/>
      <c r="BQ43" s="49"/>
      <c r="BR43" s="49"/>
      <c r="BS43" s="49"/>
      <c r="BT43" s="49"/>
      <c r="BU43" s="49"/>
      <c r="BV43" s="49"/>
      <c r="BW43" s="49"/>
    </row>
    <row r="44" spans="3:75" s="222" customFormat="1" ht="21" customHeight="1">
      <c r="C44" s="193"/>
      <c r="D44" s="391"/>
      <c r="E44" s="227" t="s">
        <v>2423</v>
      </c>
      <c r="F44" s="221"/>
      <c r="G44" s="221"/>
      <c r="H44" s="221" t="s">
        <v>0</v>
      </c>
      <c r="I44" s="221" t="s">
        <v>159</v>
      </c>
      <c r="J44" s="221" t="s">
        <v>0</v>
      </c>
      <c r="K44" s="221" t="s">
        <v>160</v>
      </c>
      <c r="L44" s="221" t="s">
        <v>473</v>
      </c>
      <c r="M44" s="221" t="s">
        <v>428</v>
      </c>
      <c r="N44" s="48" t="s">
        <v>428</v>
      </c>
      <c r="O44" s="48" t="s">
        <v>0</v>
      </c>
      <c r="P44" s="48" t="s">
        <v>477</v>
      </c>
      <c r="Q44" s="48"/>
      <c r="R44" s="48"/>
      <c r="S44" s="48"/>
      <c r="T44" s="48"/>
      <c r="U44" s="50"/>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25"/>
      <c r="BI44" s="49"/>
      <c r="BJ44" s="49"/>
      <c r="BK44" s="49"/>
      <c r="BL44" s="49"/>
      <c r="BM44" s="49"/>
      <c r="BN44" s="49"/>
      <c r="BO44" s="49"/>
      <c r="BP44" s="49"/>
      <c r="BQ44" s="49"/>
      <c r="BR44" s="49"/>
      <c r="BS44" s="49"/>
      <c r="BT44" s="49"/>
      <c r="BU44" s="49"/>
      <c r="BV44" s="49"/>
      <c r="BW44" s="49"/>
    </row>
    <row r="45" spans="3:75" s="222" customFormat="1" ht="21" customHeight="1">
      <c r="C45" s="193"/>
      <c r="D45" s="391"/>
      <c r="E45" s="227" t="s">
        <v>2424</v>
      </c>
      <c r="F45" s="221"/>
      <c r="G45" s="221"/>
      <c r="H45" s="221" t="s">
        <v>0</v>
      </c>
      <c r="I45" s="221" t="s">
        <v>159</v>
      </c>
      <c r="J45" s="221" t="s">
        <v>0</v>
      </c>
      <c r="K45" s="221" t="s">
        <v>160</v>
      </c>
      <c r="L45" s="221" t="s">
        <v>474</v>
      </c>
      <c r="M45" s="221" t="s">
        <v>428</v>
      </c>
      <c r="N45" s="48" t="s">
        <v>428</v>
      </c>
      <c r="O45" s="48" t="s">
        <v>0</v>
      </c>
      <c r="P45" s="48" t="s">
        <v>477</v>
      </c>
      <c r="Q45" s="48"/>
      <c r="R45" s="48"/>
      <c r="S45" s="48"/>
      <c r="T45" s="48"/>
      <c r="U45" s="50"/>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25"/>
      <c r="BI45" s="49"/>
      <c r="BJ45" s="49"/>
      <c r="BK45" s="49"/>
      <c r="BL45" s="49"/>
      <c r="BM45" s="49"/>
      <c r="BN45" s="49"/>
      <c r="BO45" s="49"/>
      <c r="BP45" s="49"/>
      <c r="BQ45" s="49"/>
      <c r="BR45" s="49"/>
      <c r="BS45" s="49"/>
      <c r="BT45" s="49"/>
      <c r="BU45" s="49"/>
      <c r="BV45" s="49"/>
      <c r="BW45" s="49"/>
    </row>
    <row r="46" spans="3:75" s="222" customFormat="1" ht="21" customHeight="1">
      <c r="C46" s="193"/>
      <c r="D46" s="391"/>
      <c r="E46" s="227" t="s">
        <v>2425</v>
      </c>
      <c r="F46" s="221"/>
      <c r="G46" s="221"/>
      <c r="H46" s="221" t="s">
        <v>0</v>
      </c>
      <c r="I46" s="221" t="s">
        <v>159</v>
      </c>
      <c r="J46" s="221" t="s">
        <v>0</v>
      </c>
      <c r="K46" s="221" t="s">
        <v>160</v>
      </c>
      <c r="L46" s="221" t="s">
        <v>475</v>
      </c>
      <c r="M46" s="221" t="s">
        <v>428</v>
      </c>
      <c r="N46" s="48" t="s">
        <v>428</v>
      </c>
      <c r="O46" s="48" t="s">
        <v>0</v>
      </c>
      <c r="P46" s="48" t="s">
        <v>477</v>
      </c>
      <c r="Q46" s="48"/>
      <c r="R46" s="48"/>
      <c r="S46" s="48"/>
      <c r="T46" s="48"/>
      <c r="U46" s="50"/>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25"/>
      <c r="BI46" s="49"/>
      <c r="BJ46" s="49"/>
      <c r="BK46" s="49"/>
      <c r="BL46" s="49"/>
      <c r="BM46" s="49"/>
      <c r="BN46" s="49"/>
      <c r="BO46" s="49"/>
      <c r="BP46" s="49"/>
      <c r="BQ46" s="49"/>
      <c r="BR46" s="49"/>
      <c r="BS46" s="49"/>
      <c r="BT46" s="49"/>
      <c r="BU46" s="49"/>
      <c r="BV46" s="49"/>
      <c r="BW46" s="49"/>
    </row>
    <row r="47" spans="3:75" s="222" customFormat="1" ht="21" customHeight="1">
      <c r="C47" s="193"/>
      <c r="D47" s="391"/>
      <c r="E47" s="227" t="s">
        <v>2426</v>
      </c>
      <c r="F47" s="221"/>
      <c r="G47" s="221"/>
      <c r="H47" s="221" t="s">
        <v>0</v>
      </c>
      <c r="I47" s="221" t="s">
        <v>159</v>
      </c>
      <c r="J47" s="221" t="s">
        <v>0</v>
      </c>
      <c r="K47" s="221" t="s">
        <v>160</v>
      </c>
      <c r="L47" s="221" t="s">
        <v>476</v>
      </c>
      <c r="M47" s="221" t="s">
        <v>428</v>
      </c>
      <c r="N47" s="48" t="s">
        <v>428</v>
      </c>
      <c r="O47" s="48" t="s">
        <v>0</v>
      </c>
      <c r="P47" s="48" t="s">
        <v>477</v>
      </c>
      <c r="Q47" s="48"/>
      <c r="R47" s="48"/>
      <c r="S47" s="48"/>
      <c r="T47" s="48"/>
      <c r="U47" s="50"/>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25"/>
      <c r="BI47" s="49"/>
      <c r="BJ47" s="49"/>
      <c r="BK47" s="49"/>
      <c r="BL47" s="49"/>
      <c r="BM47" s="49"/>
      <c r="BN47" s="49"/>
      <c r="BO47" s="49"/>
      <c r="BP47" s="49"/>
      <c r="BQ47" s="49"/>
      <c r="BR47" s="49"/>
      <c r="BS47" s="49"/>
      <c r="BT47" s="49"/>
      <c r="BU47" s="49"/>
      <c r="BV47" s="49"/>
      <c r="BW47" s="49"/>
    </row>
    <row r="48" spans="3:75" s="222" customFormat="1" ht="21" customHeight="1">
      <c r="C48" s="193"/>
      <c r="D48" s="391"/>
      <c r="E48" s="226" t="s">
        <v>2386</v>
      </c>
      <c r="F48" s="221"/>
      <c r="G48" s="221"/>
      <c r="H48" s="221" t="s">
        <v>0</v>
      </c>
      <c r="I48" s="221" t="s">
        <v>159</v>
      </c>
      <c r="J48" s="221" t="s">
        <v>0</v>
      </c>
      <c r="K48" s="221" t="s">
        <v>160</v>
      </c>
      <c r="L48" s="221" t="s">
        <v>162</v>
      </c>
      <c r="M48" s="221" t="s">
        <v>428</v>
      </c>
      <c r="N48" s="48" t="s">
        <v>428</v>
      </c>
      <c r="O48" s="48" t="s">
        <v>0</v>
      </c>
      <c r="P48" s="48" t="s">
        <v>477</v>
      </c>
      <c r="Q48" s="48"/>
      <c r="R48" s="48"/>
      <c r="S48" s="48"/>
      <c r="T48" s="48"/>
      <c r="U48" s="50"/>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25"/>
      <c r="BI48" s="49"/>
      <c r="BJ48" s="49"/>
      <c r="BK48" s="49"/>
      <c r="BL48" s="49"/>
      <c r="BM48" s="49"/>
      <c r="BN48" s="49"/>
      <c r="BO48" s="49"/>
      <c r="BP48" s="49"/>
      <c r="BQ48" s="49"/>
      <c r="BR48" s="49"/>
      <c r="BS48" s="49"/>
      <c r="BT48" s="49"/>
      <c r="BU48" s="49"/>
      <c r="BV48" s="49"/>
      <c r="BW48" s="49"/>
    </row>
    <row r="49" spans="3:75" s="222" customFormat="1" ht="21" customHeight="1">
      <c r="C49" s="193"/>
      <c r="D49" s="392"/>
      <c r="E49" s="226" t="s">
        <v>2387</v>
      </c>
      <c r="F49" s="221"/>
      <c r="G49" s="221"/>
      <c r="H49" s="221" t="s">
        <v>0</v>
      </c>
      <c r="I49" s="221" t="s">
        <v>159</v>
      </c>
      <c r="J49" s="221" t="s">
        <v>0</v>
      </c>
      <c r="K49" s="221" t="s">
        <v>160</v>
      </c>
      <c r="L49" s="221" t="s">
        <v>0</v>
      </c>
      <c r="M49" s="221" t="s">
        <v>428</v>
      </c>
      <c r="N49" s="48" t="s">
        <v>428</v>
      </c>
      <c r="O49" s="48" t="s">
        <v>0</v>
      </c>
      <c r="P49" s="48" t="s">
        <v>477</v>
      </c>
      <c r="Q49" s="48"/>
      <c r="R49" s="48"/>
      <c r="S49" s="48"/>
      <c r="T49" s="48"/>
      <c r="U49" s="50"/>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25"/>
      <c r="BI49" s="49"/>
      <c r="BJ49" s="49"/>
      <c r="BK49" s="49"/>
      <c r="BL49" s="49"/>
      <c r="BM49" s="49"/>
      <c r="BN49" s="49"/>
      <c r="BO49" s="49"/>
      <c r="BP49" s="49"/>
      <c r="BQ49" s="49"/>
      <c r="BR49" s="49"/>
      <c r="BS49" s="49"/>
      <c r="BT49" s="49"/>
      <c r="BU49" s="49"/>
      <c r="BV49" s="49"/>
      <c r="BW49" s="49"/>
    </row>
    <row r="50" spans="3:75">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row>
    <row r="51" spans="3:75">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row>
    <row r="52" spans="3:75" hidden="1"/>
    <row r="53" spans="3:75" hidden="1">
      <c r="V53" s="214">
        <f>SUMPRODUCT(--(V14:V49=0),--(V14:V49&lt;&gt;""),--(W14:W49="Z"))+SUMPRODUCT(--(V14:V49=0),--(V14:V49&lt;&gt;""),--(W14:W49=""))+SUMPRODUCT(--(V14:V49&gt;0),--(W14:W49="W"))+SUMPRODUCT(--(V14:V49&gt;0), --(V14:V49&lt;&gt;""),--(W14:W49=""))+SUMPRODUCT(--(V14:V49=""),--(W14:W49="Z"))</f>
        <v>0</v>
      </c>
      <c r="W53" s="215"/>
      <c r="X53" s="215"/>
      <c r="Y53" s="214">
        <f t="shared" ref="Y53" si="14">SUMPRODUCT(--(Y14:Y49=0),--(Y14:Y49&lt;&gt;""),--(Z14:Z49="Z"))+SUMPRODUCT(--(Y14:Y49=0),--(Y14:Y49&lt;&gt;""),--(Z14:Z49=""))+SUMPRODUCT(--(Y14:Y49&gt;0),--(Z14:Z49="W"))+SUMPRODUCT(--(Y14:Y49&gt;0), --(Y14:Y49&lt;&gt;""),--(Z14:Z49=""))+SUMPRODUCT(--(Y14:Y49=""),--(Z14:Z49="Z"))</f>
        <v>0</v>
      </c>
      <c r="Z53" s="215"/>
      <c r="AA53" s="215"/>
      <c r="AB53" s="214">
        <f t="shared" ref="AB53" si="15">SUMPRODUCT(--(AB14:AB49=0),--(AB14:AB49&lt;&gt;""),--(AC14:AC49="Z"))+SUMPRODUCT(--(AB14:AB49=0),--(AB14:AB49&lt;&gt;""),--(AC14:AC49=""))+SUMPRODUCT(--(AB14:AB49&gt;0),--(AC14:AC49="W"))+SUMPRODUCT(--(AB14:AB49&gt;0), --(AB14:AB49&lt;&gt;""),--(AC14:AC49=""))+SUMPRODUCT(--(AB14:AB49=""),--(AC14:AC49="Z"))</f>
        <v>0</v>
      </c>
      <c r="AC53" s="215"/>
      <c r="AD53" s="215"/>
      <c r="AE53" s="214">
        <f t="shared" ref="AE53" si="16">SUMPRODUCT(--(AE14:AE49=0),--(AE14:AE49&lt;&gt;""),--(AF14:AF49="Z"))+SUMPRODUCT(--(AE14:AE49=0),--(AE14:AE49&lt;&gt;""),--(AF14:AF49=""))+SUMPRODUCT(--(AE14:AE49&gt;0),--(AF14:AF49="W"))+SUMPRODUCT(--(AE14:AE49&gt;0), --(AE14:AE49&lt;&gt;""),--(AF14:AF49=""))+SUMPRODUCT(--(AE14:AE49=""),--(AF14:AF49="Z"))</f>
        <v>0</v>
      </c>
      <c r="AF53" s="215"/>
      <c r="AG53" s="215"/>
      <c r="AH53" s="214">
        <f t="shared" ref="AH53" si="17">SUMPRODUCT(--(AH14:AH49=0),--(AH14:AH49&lt;&gt;""),--(AI14:AI49="Z"))+SUMPRODUCT(--(AH14:AH49=0),--(AH14:AH49&lt;&gt;""),--(AI14:AI49=""))+SUMPRODUCT(--(AH14:AH49&gt;0),--(AI14:AI49="W"))+SUMPRODUCT(--(AH14:AH49&gt;0), --(AH14:AH49&lt;&gt;""),--(AI14:AI49=""))+SUMPRODUCT(--(AH14:AH49=""),--(AI14:AI49="Z"))</f>
        <v>0</v>
      </c>
      <c r="AI53" s="215"/>
      <c r="AJ53" s="215"/>
    </row>
    <row r="54" spans="3:75" hidden="1"/>
    <row r="55" spans="3:75" hidden="1"/>
    <row r="56" spans="3:75" hidden="1"/>
    <row r="57" spans="3:75" hidden="1"/>
    <row r="58" spans="3:75" hidden="1"/>
    <row r="59" spans="3:75" hidden="1"/>
    <row r="60" spans="3:75" hidden="1"/>
    <row r="61" spans="3:75" hidden="1"/>
  </sheetData>
  <sheetProtection algorithmName="SHA-512" hashValue="b1l2dOufxiK0VcljDFWojYxzwebJZpCvr9KxgnqhmlFyQhyGvXOhMgfcMlMQEcmP2Sw+j4jrECGBj3Mzp+mUKQ==" saltValue="/pAUwhw3ptj7bLSLog1E2A=="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18" priority="3">
      <formula xml:space="preserve"> OR(AND(V14=0,V14&lt;&gt;"",W14&lt;&gt;"Z",W14&lt;&gt;""),AND(V14&gt;0,V14&lt;&gt;"",W14&lt;&gt;"W",W14&lt;&gt;""),AND(V14="", W14="W"))</formula>
    </cfRule>
  </conditionalFormatting>
  <conditionalFormatting sqref="W14:W49 Z14:Z49 AC14:AC49 AF14:AF49 AI14:AI49">
    <cfRule type="expression" dxfId="117" priority="2">
      <formula xml:space="preserve"> OR(AND(V14=0,V14&lt;&gt;"",W14&lt;&gt;"Z",W14&lt;&gt;""),AND(V14&gt;0,V14&lt;&gt;"",W14&lt;&gt;"W",W14&lt;&gt;""),AND(V14="", W14="W"))</formula>
    </cfRule>
  </conditionalFormatting>
  <conditionalFormatting sqref="X14:X49 AA14:AA49 AD14:AD49 AG14:AG49 AJ14:AJ49">
    <cfRule type="expression" dxfId="116" priority="1">
      <formula xml:space="preserve"> AND(OR(W14="X",W14="W"),X14="")</formula>
    </cfRule>
  </conditionalFormatting>
  <conditionalFormatting sqref="AH25 AH37 V25 Y25 AB25 AE25 V37 Y37 AB37 AE37">
    <cfRule type="expression" dxfId="115" priority="4">
      <formula>OR(COUNTIF(W14:W24,"M")=11,COUNTIF(W14:W24,"X")=11)</formula>
    </cfRule>
    <cfRule type="expression" dxfId="114" priority="5">
      <formula>IF(OR(SUMPRODUCT(--(V14:V24=""),--(W14:W24=""))&gt;0,COUNTIF(W14:W24,"M")&gt;0,COUNTIF(W14:W24,"X")=11),"",SUM(V14:V24)) &lt;&gt; V25</formula>
    </cfRule>
  </conditionalFormatting>
  <conditionalFormatting sqref="AI25 AI37 W25 Z25 AC25 AF25 W37 Z37 AC37 AF37">
    <cfRule type="expression" dxfId="113" priority="6">
      <formula>OR(COUNTIF(W14:W24,"M")=11,COUNTIF(W14:W24,"X")=11)</formula>
    </cfRule>
    <cfRule type="expression" dxfId="112" priority="7">
      <formula>IF(AND(COUNTIF(W14:W24,"X")=11,SUM(V14:V24)=0,ISNUMBER(V25)),"",IF(COUNTIF(W14:W24,"M")&gt;0,"M",IF(AND(COUNTIF(W14:W24,W14)=11,OR(W14="X",W14="W",W14="Z")),UPPER(W14),""))) &lt;&gt; W25</formula>
    </cfRule>
  </conditionalFormatting>
  <conditionalFormatting sqref="AH38:AH49 V38:V49 Y38:Y49 AB38:AB49 AE38:AE49">
    <cfRule type="expression" dxfId="111" priority="8">
      <formula>OR(AND(W14="X",W26="X"),AND(W14="M",W26="M"))</formula>
    </cfRule>
    <cfRule type="expression" dxfId="110" priority="9">
      <formula>IF(OR(AND(V14="",W14=""),AND(V26="",W26=""),AND(W14="X",W26="X"),OR(W14="M",W26="M")),"",SUM(V14,V26)) &lt;&gt; V38</formula>
    </cfRule>
  </conditionalFormatting>
  <conditionalFormatting sqref="AI38:AI49 W38:W49 Z38:Z49 AC38:AC49 AF38:AF49">
    <cfRule type="expression" dxfId="109" priority="10">
      <formula>OR(AND(W14="X",W26="X"),AND(W14="M",W26="M"))</formula>
    </cfRule>
  </conditionalFormatting>
  <conditionalFormatting sqref="AI38:AI49 W38:W49 Z38:Z49 AC38:AC49 AF38:AF49">
    <cfRule type="expression" dxfId="108" priority="11">
      <formula>IF(AND(AND(W14="X",W26="X"),SUM(V14,V26)=0,ISNUMBER(V38)),"",IF(OR(W14="M",W26="M"),"M",IF(AND(W14=W26,OR(W14="X",W14="W",W14="Z")),UPPER(W14),""))) &lt;&gt; W38</formula>
    </cfRule>
  </conditionalFormatting>
  <conditionalFormatting sqref="AH14:AH24 AH26:AH36">
    <cfRule type="expression" dxfId="107" priority="12">
      <formula>OR(COUNTIF(W14:AF14,"M")=4,COUNTIF(W14:AF14,"X")=4)</formula>
    </cfRule>
  </conditionalFormatting>
  <conditionalFormatting sqref="AH14:AH24 AH26:AH36">
    <cfRule type="expression" dxfId="106" priority="13">
      <formula>IF(OR(EXACT(V14,W14),EXACT(Y14,Z14), EXACT(AB14,AC14),EXACT(AE14,AF14), COUNTIF(W14:AF14,"M")&gt;0,COUNTIF(W14:AF14,"X")=4),"",SUM(V14,Y14, AB14,AE14)) &lt;&gt; AH14</formula>
    </cfRule>
  </conditionalFormatting>
  <conditionalFormatting sqref="AI14:AI24 AI26:AI36">
    <cfRule type="expression" dxfId="105" priority="14">
      <formula>OR(COUNTIF(W14:AF14,"M")=4,COUNTIF(W14:AF14,"X")=4)</formula>
    </cfRule>
  </conditionalFormatting>
  <conditionalFormatting sqref="AI14:AI24 AI26:AI36">
    <cfRule type="expression" dxfId="104" priority="15">
      <formula>IF(AND(COUNTIF(W14:AF14,"X")=4,SUM(V14,Y14, AB14, AE14)=0,ISNUMBER(AH14)),"",IF(COUNTIF(W14:AF14,"M")&gt;0,"M", IF(AND(COUNTIF(W14:AF14,W14)=4,OR(W14="X",W14="W",W14="Z")),UPPER(W14),""))) &lt;&gt; AI14</formula>
    </cfRule>
  </conditionalFormatting>
  <dataValidations count="4">
    <dataValidation allowBlank="1" showInputMessage="1" showErrorMessage="1" sqref="AK1:XFD1048576 V1:AJ13 V50:AJ1048576 A1:U1048576"/>
    <dataValidation type="textLength" allowBlank="1" showInputMessage="1" showErrorMessage="1" errorTitle="Entrada no válida" error="La longitud del texto debe ser entre 2 y 500 caracteres" sqref="X14:X49 AA14:AA49 AD14:AD49 AG14:AG49 AJ14:AJ49">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49 Z14:Z49 AC14:AC49 AF14:AF49 AI14:AI49">
      <formula1>"Z,M,X,W"</formula1>
    </dataValidation>
    <dataValidation type="decimal" operator="greaterThanOrEqual" allowBlank="1" showInputMessage="1" showErrorMessage="1" errorTitle="Entrada no válida" error="Por favor, ingrese un valor numérico" sqref="V14:V49 Y14:Y49 AB14:AB49 AE14:AE49 AH14:AH49">
      <formula1>0</formula1>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28"/>
  <sheetViews>
    <sheetView showGridLines="0" topLeftCell="C1" zoomScaleNormal="100" workbookViewId="0"/>
  </sheetViews>
  <sheetFormatPr defaultColWidth="9.140625" defaultRowHeight="15"/>
  <cols>
    <col min="1" max="1" width="18.28515625" style="207" hidden="1" customWidth="1"/>
    <col min="2" max="2" width="10.5703125" style="207" hidden="1" customWidth="1"/>
    <col min="3" max="3" width="5.7109375" style="207" customWidth="1"/>
    <col min="4" max="4" width="30.140625" style="207" customWidth="1"/>
    <col min="5" max="7" width="8.7109375" style="207" hidden="1" customWidth="1"/>
    <col min="8" max="8" width="3" style="207" hidden="1" customWidth="1"/>
    <col min="9" max="9" width="5.85546875" style="207" hidden="1" customWidth="1"/>
    <col min="10" max="10" width="3" style="207" hidden="1" customWidth="1"/>
    <col min="11" max="11" width="5.28515625" style="207" hidden="1" customWidth="1"/>
    <col min="12" max="12" width="3.7109375" style="207" hidden="1" customWidth="1"/>
    <col min="13" max="13" width="3" style="207" hidden="1" customWidth="1"/>
    <col min="14" max="20" width="4.140625" style="207" hidden="1" customWidth="1"/>
    <col min="21" max="21" width="17.7109375" style="207" hidden="1" customWidth="1"/>
    <col min="22" max="22" width="12.7109375" style="207" customWidth="1"/>
    <col min="23" max="23" width="2.7109375" style="207" customWidth="1"/>
    <col min="24" max="24" width="5.7109375" style="207" customWidth="1"/>
    <col min="25" max="25" width="12.7109375" style="207" customWidth="1"/>
    <col min="26" max="26" width="2.7109375" style="207" customWidth="1"/>
    <col min="27" max="27" width="5.7109375" style="207" customWidth="1"/>
    <col min="28" max="28" width="12.7109375" style="207" customWidth="1"/>
    <col min="29" max="29" width="2.7109375" style="207" customWidth="1"/>
    <col min="30" max="30" width="5.7109375" style="207" customWidth="1"/>
    <col min="31" max="31" width="12.7109375" style="207" customWidth="1"/>
    <col min="32" max="32" width="2.7109375" style="207" customWidth="1"/>
    <col min="33" max="33" width="5.7109375" style="207" customWidth="1"/>
    <col min="34" max="34" width="12.7109375" style="207" customWidth="1"/>
    <col min="35" max="35" width="2.7109375" style="207" customWidth="1"/>
    <col min="36" max="36" width="5.7109375" style="207" customWidth="1"/>
    <col min="37" max="37" width="12.7109375" style="207" customWidth="1"/>
    <col min="38" max="38" width="2.7109375" style="207" customWidth="1"/>
    <col min="39" max="39" width="5.7109375" style="207" customWidth="1"/>
    <col min="40" max="40" width="12.7109375" style="207" customWidth="1"/>
    <col min="41" max="41" width="2.7109375" style="207" customWidth="1"/>
    <col min="42" max="43" width="5.7109375" style="207" customWidth="1"/>
    <col min="44" max="16384" width="9.140625" style="207"/>
  </cols>
  <sheetData>
    <row r="1" spans="1:75" s="216" customFormat="1" ht="45" customHeight="1">
      <c r="A1" s="30" t="s">
        <v>108</v>
      </c>
      <c r="B1" s="31" t="s">
        <v>175</v>
      </c>
      <c r="C1" s="156"/>
      <c r="D1" s="416" t="s">
        <v>2430</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BI1" s="45"/>
      <c r="BJ1" s="45"/>
      <c r="BK1" s="45"/>
      <c r="BL1" s="45"/>
      <c r="BM1" s="45"/>
      <c r="BN1" s="45"/>
      <c r="BO1" s="45"/>
      <c r="BP1" s="45"/>
      <c r="BQ1" s="45"/>
      <c r="BR1" s="45"/>
      <c r="BS1" s="45"/>
      <c r="BT1" s="45"/>
      <c r="BU1" s="45"/>
      <c r="BV1" s="45"/>
      <c r="BW1" s="45"/>
    </row>
    <row r="2" spans="1:75" s="33" customFormat="1" ht="3.75" customHeight="1">
      <c r="A2" s="30" t="s">
        <v>114</v>
      </c>
      <c r="B2" s="192" t="str">
        <f>VLOOKUP(VAL_C1!$B$2,VAL_Drop_Down_Lists!$A$3:$B$214,2,FALSE)</f>
        <v>_X</v>
      </c>
      <c r="C2" s="229"/>
      <c r="D2" s="230"/>
      <c r="E2" s="230"/>
      <c r="F2" s="230"/>
      <c r="G2" s="230"/>
      <c r="H2" s="230"/>
      <c r="I2" s="230"/>
      <c r="J2" s="230"/>
      <c r="K2" s="230"/>
      <c r="L2" s="230"/>
      <c r="M2" s="230"/>
      <c r="N2" s="230"/>
      <c r="O2" s="230"/>
      <c r="P2" s="230"/>
      <c r="Q2" s="230"/>
      <c r="R2" s="230"/>
      <c r="S2" s="230"/>
      <c r="T2" s="230"/>
      <c r="U2" s="230"/>
      <c r="V2" s="231"/>
      <c r="W2" s="231"/>
      <c r="X2" s="231"/>
      <c r="Y2" s="231"/>
      <c r="Z2" s="231"/>
      <c r="AA2" s="231"/>
      <c r="AB2" s="231"/>
      <c r="AC2" s="231"/>
      <c r="AD2" s="231"/>
      <c r="AE2" s="231"/>
      <c r="AF2" s="231"/>
      <c r="AG2" s="231"/>
      <c r="AH2" s="231"/>
      <c r="AI2" s="231"/>
      <c r="AJ2" s="231"/>
      <c r="AK2" s="231"/>
      <c r="AL2" s="231"/>
      <c r="AM2" s="231"/>
      <c r="AN2" s="231"/>
      <c r="AO2" s="231"/>
      <c r="AP2" s="231"/>
      <c r="AQ2" s="35"/>
      <c r="BI2" s="3"/>
      <c r="BJ2" s="3"/>
      <c r="BK2" s="3"/>
      <c r="BL2" s="3"/>
      <c r="BM2" s="3"/>
      <c r="BN2" s="3"/>
      <c r="BO2" s="3"/>
      <c r="BP2" s="3"/>
      <c r="BQ2" s="3"/>
      <c r="BR2" s="3"/>
      <c r="BS2" s="3"/>
      <c r="BT2" s="3"/>
      <c r="BU2" s="3"/>
      <c r="BV2" s="3"/>
      <c r="BW2" s="3"/>
    </row>
    <row r="3" spans="1:75" s="236" customFormat="1" ht="25.5" customHeight="1">
      <c r="A3" s="30" t="s">
        <v>118</v>
      </c>
      <c r="B3" s="192" t="str">
        <f>IF(VAL_C1!$H$32&lt;&gt;"", YEAR(VAL_C1!$H$32),"")</f>
        <v/>
      </c>
      <c r="C3" s="229"/>
      <c r="D3" s="423" t="s">
        <v>2416</v>
      </c>
      <c r="E3" s="232"/>
      <c r="F3" s="233"/>
      <c r="G3" s="233"/>
      <c r="H3" s="233"/>
      <c r="I3" s="233"/>
      <c r="J3" s="233"/>
      <c r="K3" s="233"/>
      <c r="L3" s="233"/>
      <c r="M3" s="233"/>
      <c r="N3" s="233"/>
      <c r="O3" s="233"/>
      <c r="P3" s="233"/>
      <c r="Q3" s="233"/>
      <c r="R3" s="233"/>
      <c r="S3" s="233"/>
      <c r="T3" s="233"/>
      <c r="U3" s="234"/>
      <c r="V3" s="420" t="s">
        <v>2388</v>
      </c>
      <c r="W3" s="420"/>
      <c r="X3" s="420"/>
      <c r="Y3" s="420"/>
      <c r="Z3" s="420"/>
      <c r="AA3" s="420"/>
      <c r="AB3" s="420"/>
      <c r="AC3" s="420"/>
      <c r="AD3" s="420"/>
      <c r="AE3" s="420"/>
      <c r="AF3" s="420"/>
      <c r="AG3" s="420"/>
      <c r="AH3" s="421" t="s">
        <v>2389</v>
      </c>
      <c r="AI3" s="421"/>
      <c r="AJ3" s="421"/>
      <c r="AK3" s="421"/>
      <c r="AL3" s="421"/>
      <c r="AM3" s="421"/>
      <c r="AN3" s="421"/>
      <c r="AO3" s="421"/>
      <c r="AP3" s="421"/>
      <c r="AQ3" s="235"/>
      <c r="BI3" s="52"/>
      <c r="BJ3" s="52"/>
      <c r="BK3" s="52"/>
      <c r="BL3" s="52"/>
      <c r="BM3" s="52"/>
      <c r="BN3" s="52"/>
      <c r="BO3" s="52"/>
      <c r="BP3" s="52"/>
      <c r="BQ3" s="52"/>
      <c r="BR3" s="52"/>
      <c r="BS3" s="52"/>
      <c r="BT3" s="52"/>
      <c r="BU3" s="52"/>
      <c r="BV3" s="52"/>
      <c r="BW3" s="52"/>
    </row>
    <row r="4" spans="1:75" s="240" customFormat="1" ht="42.75" customHeight="1">
      <c r="A4" s="30" t="s">
        <v>121</v>
      </c>
      <c r="B4" s="192" t="str">
        <f>IF(VAL_C1!$H$33&lt;&gt;"", YEAR(VAL_C1!$H$33),"")</f>
        <v/>
      </c>
      <c r="C4" s="229"/>
      <c r="D4" s="423"/>
      <c r="E4" s="96"/>
      <c r="F4" s="237"/>
      <c r="G4" s="237"/>
      <c r="H4" s="237"/>
      <c r="I4" s="237"/>
      <c r="J4" s="237"/>
      <c r="K4" s="237"/>
      <c r="L4" s="237"/>
      <c r="M4" s="237"/>
      <c r="N4" s="237"/>
      <c r="O4" s="237"/>
      <c r="P4" s="237"/>
      <c r="Q4" s="237"/>
      <c r="R4" s="237"/>
      <c r="S4" s="237"/>
      <c r="T4" s="237"/>
      <c r="U4" s="238"/>
      <c r="V4" s="420" t="s">
        <v>2364</v>
      </c>
      <c r="W4" s="420"/>
      <c r="X4" s="420"/>
      <c r="Y4" s="420" t="s">
        <v>2365</v>
      </c>
      <c r="Z4" s="420"/>
      <c r="AA4" s="420"/>
      <c r="AB4" s="420" t="s">
        <v>2366</v>
      </c>
      <c r="AC4" s="420"/>
      <c r="AD4" s="420"/>
      <c r="AE4" s="420" t="s">
        <v>2367</v>
      </c>
      <c r="AF4" s="420"/>
      <c r="AG4" s="420"/>
      <c r="AH4" s="420" t="s">
        <v>2364</v>
      </c>
      <c r="AI4" s="420"/>
      <c r="AJ4" s="420"/>
      <c r="AK4" s="422" t="s">
        <v>2365</v>
      </c>
      <c r="AL4" s="422"/>
      <c r="AM4" s="422"/>
      <c r="AN4" s="422" t="s">
        <v>2366</v>
      </c>
      <c r="AO4" s="422"/>
      <c r="AP4" s="422"/>
      <c r="AQ4" s="239"/>
      <c r="BI4" s="53"/>
      <c r="BJ4" s="53"/>
      <c r="BK4" s="53"/>
      <c r="BL4" s="53"/>
      <c r="BM4" s="53"/>
      <c r="BN4" s="53"/>
      <c r="BO4" s="53"/>
      <c r="BP4" s="53"/>
      <c r="BQ4" s="53"/>
      <c r="BR4" s="53"/>
      <c r="BS4" s="53"/>
      <c r="BT4" s="53"/>
      <c r="BU4" s="53"/>
      <c r="BV4" s="53"/>
      <c r="BW4" s="53"/>
    </row>
    <row r="5" spans="1:75" s="240" customFormat="1" ht="33.75" customHeight="1">
      <c r="A5" s="30" t="s">
        <v>123</v>
      </c>
      <c r="B5" s="31" t="s">
        <v>0</v>
      </c>
      <c r="C5" s="229"/>
      <c r="D5" s="423"/>
      <c r="E5" s="241"/>
      <c r="F5" s="242"/>
      <c r="G5" s="242"/>
      <c r="H5" s="242"/>
      <c r="I5" s="242"/>
      <c r="J5" s="242"/>
      <c r="K5" s="242"/>
      <c r="L5" s="242"/>
      <c r="M5" s="242"/>
      <c r="N5" s="242"/>
      <c r="O5" s="221"/>
      <c r="P5" s="221"/>
      <c r="Q5" s="221"/>
      <c r="R5" s="221"/>
      <c r="S5" s="221"/>
      <c r="T5" s="221"/>
      <c r="U5" s="243"/>
      <c r="V5" s="420" t="s">
        <v>2371</v>
      </c>
      <c r="W5" s="420"/>
      <c r="X5" s="420"/>
      <c r="Y5" s="420" t="s">
        <v>2373</v>
      </c>
      <c r="Z5" s="420"/>
      <c r="AA5" s="420"/>
      <c r="AB5" s="420" t="s">
        <v>2431</v>
      </c>
      <c r="AC5" s="420"/>
      <c r="AD5" s="420"/>
      <c r="AE5" s="420" t="s">
        <v>2376</v>
      </c>
      <c r="AF5" s="420"/>
      <c r="AG5" s="420"/>
      <c r="AH5" s="420" t="s">
        <v>2371</v>
      </c>
      <c r="AI5" s="420"/>
      <c r="AJ5" s="420"/>
      <c r="AK5" s="420" t="s">
        <v>2373</v>
      </c>
      <c r="AL5" s="420"/>
      <c r="AM5" s="420"/>
      <c r="AN5" s="420" t="s">
        <v>2375</v>
      </c>
      <c r="AO5" s="420"/>
      <c r="AP5" s="420"/>
      <c r="AQ5" s="244"/>
      <c r="BI5" s="53"/>
      <c r="BJ5" s="53"/>
      <c r="BK5" s="53"/>
      <c r="BL5" s="53"/>
      <c r="BM5" s="53"/>
      <c r="BN5" s="53"/>
      <c r="BO5" s="53"/>
      <c r="BP5" s="53"/>
      <c r="BQ5" s="53"/>
      <c r="BR5" s="53"/>
      <c r="BS5" s="53"/>
      <c r="BT5" s="53"/>
      <c r="BU5" s="53"/>
      <c r="BV5" s="53"/>
      <c r="BW5" s="53"/>
    </row>
    <row r="6" spans="1:75" s="240" customFormat="1" ht="21" hidden="1">
      <c r="A6" s="30" t="s">
        <v>125</v>
      </c>
      <c r="B6" s="31"/>
      <c r="C6" s="229"/>
      <c r="D6" s="245"/>
      <c r="E6" s="242"/>
      <c r="F6" s="242"/>
      <c r="G6" s="242"/>
      <c r="H6" s="242"/>
      <c r="I6" s="242"/>
      <c r="J6" s="242"/>
      <c r="K6" s="242"/>
      <c r="L6" s="242"/>
      <c r="M6" s="242"/>
      <c r="N6" s="242"/>
      <c r="O6" s="221"/>
      <c r="P6" s="221"/>
      <c r="Q6" s="221"/>
      <c r="R6" s="221"/>
      <c r="S6" s="221"/>
      <c r="T6" s="221"/>
      <c r="U6" s="221" t="s">
        <v>1</v>
      </c>
      <c r="V6" s="246" t="s">
        <v>174</v>
      </c>
      <c r="W6" s="246"/>
      <c r="X6" s="246"/>
      <c r="Y6" s="246" t="s">
        <v>174</v>
      </c>
      <c r="Z6" s="246"/>
      <c r="AA6" s="246"/>
      <c r="AB6" s="246" t="s">
        <v>174</v>
      </c>
      <c r="AC6" s="246"/>
      <c r="AD6" s="246"/>
      <c r="AE6" s="246" t="s">
        <v>174</v>
      </c>
      <c r="AF6" s="246"/>
      <c r="AG6" s="246"/>
      <c r="AH6" s="246" t="s">
        <v>173</v>
      </c>
      <c r="AI6" s="246"/>
      <c r="AJ6" s="246"/>
      <c r="AK6" s="246" t="s">
        <v>173</v>
      </c>
      <c r="AL6" s="246"/>
      <c r="AM6" s="246"/>
      <c r="AN6" s="246" t="s">
        <v>173</v>
      </c>
      <c r="AO6" s="246"/>
      <c r="AP6" s="246"/>
      <c r="AQ6" s="244"/>
      <c r="BI6" s="53"/>
      <c r="BJ6" s="53"/>
      <c r="BK6" s="53"/>
      <c r="BL6" s="53"/>
      <c r="BM6" s="53"/>
      <c r="BN6" s="53"/>
      <c r="BO6" s="53"/>
      <c r="BP6" s="53"/>
      <c r="BQ6" s="53"/>
      <c r="BR6" s="53"/>
      <c r="BS6" s="53"/>
      <c r="BT6" s="53"/>
      <c r="BU6" s="53"/>
      <c r="BV6" s="53"/>
      <c r="BW6" s="53"/>
    </row>
    <row r="7" spans="1:75" s="240" customFormat="1" ht="27" hidden="1" customHeight="1">
      <c r="A7" s="30" t="s">
        <v>127</v>
      </c>
      <c r="B7" s="192" t="str">
        <f>IF(VAL_C1!$H$33&lt;&gt;"", YEAR(VAL_C1!$H$33),"")</f>
        <v/>
      </c>
      <c r="C7" s="229"/>
      <c r="D7" s="237"/>
      <c r="E7" s="242"/>
      <c r="F7" s="242"/>
      <c r="G7" s="242"/>
      <c r="H7" s="242"/>
      <c r="I7" s="242"/>
      <c r="J7" s="242"/>
      <c r="K7" s="242"/>
      <c r="L7" s="242"/>
      <c r="M7" s="242"/>
      <c r="N7" s="242"/>
      <c r="O7" s="221"/>
      <c r="P7" s="221"/>
      <c r="Q7" s="221"/>
      <c r="R7" s="221"/>
      <c r="S7" s="221"/>
      <c r="T7" s="221"/>
      <c r="U7" s="221" t="s">
        <v>149</v>
      </c>
      <c r="V7" s="221" t="s">
        <v>163</v>
      </c>
      <c r="W7" s="221"/>
      <c r="X7" s="221"/>
      <c r="Y7" s="221" t="s">
        <v>164</v>
      </c>
      <c r="Z7" s="221"/>
      <c r="AA7" s="221"/>
      <c r="AB7" s="221" t="s">
        <v>165</v>
      </c>
      <c r="AC7" s="221"/>
      <c r="AD7" s="221"/>
      <c r="AE7" s="221" t="s">
        <v>166</v>
      </c>
      <c r="AF7" s="221"/>
      <c r="AG7" s="221"/>
      <c r="AH7" s="221" t="s">
        <v>163</v>
      </c>
      <c r="AI7" s="221"/>
      <c r="AJ7" s="221"/>
      <c r="AK7" s="221" t="s">
        <v>164</v>
      </c>
      <c r="AL7" s="221"/>
      <c r="AM7" s="221"/>
      <c r="AN7" s="221" t="s">
        <v>165</v>
      </c>
      <c r="AO7" s="221"/>
      <c r="AP7" s="221"/>
      <c r="AQ7" s="244"/>
      <c r="BI7" s="53"/>
      <c r="BJ7" s="53"/>
      <c r="BK7" s="53"/>
      <c r="BL7" s="53"/>
      <c r="BM7" s="53"/>
      <c r="BN7" s="53"/>
      <c r="BO7" s="53"/>
      <c r="BP7" s="53"/>
      <c r="BQ7" s="53"/>
      <c r="BR7" s="53"/>
      <c r="BS7" s="53"/>
      <c r="BT7" s="53"/>
      <c r="BU7" s="53"/>
      <c r="BV7" s="53"/>
      <c r="BW7" s="53"/>
    </row>
    <row r="8" spans="1:75" s="240" customFormat="1" ht="21" hidden="1">
      <c r="A8" s="30" t="s">
        <v>129</v>
      </c>
      <c r="B8" s="192" t="str">
        <f>IF(VAL_C1!$H$34&lt;&gt;"", YEAR(VAL_C1!$H$34),"")</f>
        <v/>
      </c>
      <c r="C8" s="229"/>
      <c r="D8" s="237"/>
      <c r="E8" s="242"/>
      <c r="F8" s="242"/>
      <c r="G8" s="242"/>
      <c r="H8" s="242"/>
      <c r="I8" s="242"/>
      <c r="J8" s="242"/>
      <c r="K8" s="242"/>
      <c r="L8" s="242"/>
      <c r="M8" s="242"/>
      <c r="N8" s="92"/>
      <c r="O8" s="48"/>
      <c r="P8" s="48"/>
      <c r="Q8" s="48"/>
      <c r="R8" s="48"/>
      <c r="S8" s="48"/>
      <c r="T8" s="48"/>
      <c r="U8" s="48" t="s">
        <v>150</v>
      </c>
      <c r="V8" s="221" t="s">
        <v>0</v>
      </c>
      <c r="W8" s="221"/>
      <c r="X8" s="221"/>
      <c r="Y8" s="221" t="s">
        <v>0</v>
      </c>
      <c r="Z8" s="221"/>
      <c r="AA8" s="221"/>
      <c r="AB8" s="221" t="s">
        <v>0</v>
      </c>
      <c r="AC8" s="221"/>
      <c r="AD8" s="221"/>
      <c r="AE8" s="221" t="s">
        <v>0</v>
      </c>
      <c r="AF8" s="221"/>
      <c r="AG8" s="221"/>
      <c r="AH8" s="221" t="s">
        <v>0</v>
      </c>
      <c r="AI8" s="221"/>
      <c r="AJ8" s="221"/>
      <c r="AK8" s="221" t="s">
        <v>0</v>
      </c>
      <c r="AL8" s="221"/>
      <c r="AM8" s="221"/>
      <c r="AN8" s="221" t="s">
        <v>0</v>
      </c>
      <c r="AO8" s="221"/>
      <c r="AP8" s="221"/>
      <c r="AQ8" s="244"/>
      <c r="BI8" s="53"/>
      <c r="BJ8" s="53"/>
      <c r="BK8" s="53"/>
      <c r="BL8" s="53"/>
      <c r="BM8" s="53"/>
      <c r="BN8" s="53"/>
      <c r="BO8" s="53"/>
      <c r="BP8" s="53"/>
      <c r="BQ8" s="53"/>
      <c r="BR8" s="53"/>
      <c r="BS8" s="53"/>
      <c r="BT8" s="53"/>
      <c r="BU8" s="53"/>
      <c r="BV8" s="53"/>
      <c r="BW8" s="53"/>
    </row>
    <row r="9" spans="1:75" s="240" customFormat="1" ht="21" hidden="1">
      <c r="A9" s="30" t="s">
        <v>131</v>
      </c>
      <c r="B9" s="31" t="s">
        <v>477</v>
      </c>
      <c r="C9" s="229"/>
      <c r="D9" s="237"/>
      <c r="E9" s="242"/>
      <c r="F9" s="242"/>
      <c r="G9" s="242"/>
      <c r="H9" s="242"/>
      <c r="I9" s="242"/>
      <c r="J9" s="242"/>
      <c r="K9" s="242"/>
      <c r="L9" s="242"/>
      <c r="M9" s="242"/>
      <c r="N9" s="92"/>
      <c r="O9" s="48"/>
      <c r="P9" s="48"/>
      <c r="Q9" s="48"/>
      <c r="R9" s="48"/>
      <c r="S9" s="48"/>
      <c r="T9" s="48"/>
      <c r="U9" s="48" t="s">
        <v>151</v>
      </c>
      <c r="V9" s="221" t="s">
        <v>0</v>
      </c>
      <c r="W9" s="221"/>
      <c r="X9" s="221"/>
      <c r="Y9" s="221" t="s">
        <v>168</v>
      </c>
      <c r="Z9" s="221"/>
      <c r="AA9" s="221"/>
      <c r="AB9" s="221" t="s">
        <v>172</v>
      </c>
      <c r="AC9" s="221"/>
      <c r="AD9" s="221"/>
      <c r="AE9" s="221" t="s">
        <v>0</v>
      </c>
      <c r="AF9" s="221"/>
      <c r="AG9" s="221"/>
      <c r="AH9" s="221" t="s">
        <v>0</v>
      </c>
      <c r="AI9" s="221"/>
      <c r="AJ9" s="221"/>
      <c r="AK9" s="221" t="s">
        <v>204</v>
      </c>
      <c r="AL9" s="221"/>
      <c r="AM9" s="221"/>
      <c r="AN9" s="221" t="s">
        <v>204</v>
      </c>
      <c r="AO9" s="221"/>
      <c r="AP9" s="221"/>
      <c r="AQ9" s="244"/>
      <c r="BI9" s="53"/>
      <c r="BJ9" s="53"/>
      <c r="BK9" s="53"/>
      <c r="BL9" s="53"/>
      <c r="BM9" s="53"/>
      <c r="BN9" s="53"/>
      <c r="BO9" s="53"/>
      <c r="BP9" s="53"/>
      <c r="BQ9" s="53"/>
      <c r="BR9" s="53"/>
      <c r="BS9" s="53"/>
      <c r="BT9" s="53"/>
      <c r="BU9" s="53"/>
      <c r="BV9" s="53"/>
      <c r="BW9" s="53"/>
    </row>
    <row r="10" spans="1:75" s="240" customFormat="1" ht="21" hidden="1">
      <c r="A10" s="30" t="s">
        <v>133</v>
      </c>
      <c r="B10" s="31">
        <v>0</v>
      </c>
      <c r="C10" s="229"/>
      <c r="D10" s="237"/>
      <c r="E10" s="242"/>
      <c r="F10" s="242"/>
      <c r="G10" s="242"/>
      <c r="H10" s="242"/>
      <c r="I10" s="242"/>
      <c r="J10" s="242"/>
      <c r="K10" s="242"/>
      <c r="L10" s="242"/>
      <c r="M10" s="242"/>
      <c r="N10" s="92"/>
      <c r="O10" s="48"/>
      <c r="P10" s="48"/>
      <c r="Q10" s="48"/>
      <c r="R10" s="48"/>
      <c r="S10" s="48"/>
      <c r="T10" s="48"/>
      <c r="U10" s="48" t="s">
        <v>2</v>
      </c>
      <c r="V10" s="221" t="s">
        <v>0</v>
      </c>
      <c r="W10" s="221"/>
      <c r="X10" s="221"/>
      <c r="Y10" s="221" t="s">
        <v>0</v>
      </c>
      <c r="Z10" s="221"/>
      <c r="AA10" s="221"/>
      <c r="AB10" s="221" t="s">
        <v>0</v>
      </c>
      <c r="AC10" s="221"/>
      <c r="AD10" s="221"/>
      <c r="AE10" s="221" t="s">
        <v>0</v>
      </c>
      <c r="AF10" s="221"/>
      <c r="AG10" s="221"/>
      <c r="AH10" s="221" t="s">
        <v>0</v>
      </c>
      <c r="AI10" s="221"/>
      <c r="AJ10" s="221"/>
      <c r="AK10" s="221" t="s">
        <v>0</v>
      </c>
      <c r="AL10" s="221"/>
      <c r="AM10" s="221"/>
      <c r="AN10" s="221" t="s">
        <v>0</v>
      </c>
      <c r="AO10" s="221"/>
      <c r="AP10" s="221"/>
      <c r="AQ10" s="244"/>
      <c r="BI10" s="53"/>
      <c r="BJ10" s="53"/>
      <c r="BK10" s="53"/>
      <c r="BL10" s="53"/>
      <c r="BM10" s="53"/>
      <c r="BN10" s="53"/>
      <c r="BO10" s="53"/>
      <c r="BP10" s="53"/>
      <c r="BQ10" s="53"/>
      <c r="BR10" s="53"/>
      <c r="BS10" s="53"/>
      <c r="BT10" s="53"/>
      <c r="BU10" s="53"/>
      <c r="BV10" s="53"/>
      <c r="BW10" s="53"/>
    </row>
    <row r="11" spans="1:75" s="240" customFormat="1" ht="21" hidden="1">
      <c r="A11" s="30" t="s">
        <v>135</v>
      </c>
      <c r="B11" s="31">
        <v>0</v>
      </c>
      <c r="C11" s="229"/>
      <c r="D11" s="237"/>
      <c r="E11" s="242"/>
      <c r="F11" s="242"/>
      <c r="G11" s="242"/>
      <c r="H11" s="242"/>
      <c r="I11" s="242"/>
      <c r="J11" s="242"/>
      <c r="K11" s="242"/>
      <c r="L11" s="242"/>
      <c r="M11" s="242"/>
      <c r="N11" s="92"/>
      <c r="O11" s="94"/>
      <c r="P11" s="94"/>
      <c r="Q11" s="94"/>
      <c r="R11" s="94"/>
      <c r="S11" s="94"/>
      <c r="T11" s="94"/>
      <c r="U11" s="48"/>
      <c r="V11" s="221"/>
      <c r="W11" s="221"/>
      <c r="X11" s="221"/>
      <c r="Y11" s="221"/>
      <c r="Z11" s="221"/>
      <c r="AA11" s="221"/>
      <c r="AB11" s="221"/>
      <c r="AC11" s="221"/>
      <c r="AD11" s="221"/>
      <c r="AE11" s="221"/>
      <c r="AF11" s="221"/>
      <c r="AG11" s="221"/>
      <c r="AH11" s="221"/>
      <c r="AI11" s="221"/>
      <c r="AJ11" s="221"/>
      <c r="AK11" s="221"/>
      <c r="AL11" s="221"/>
      <c r="AM11" s="221"/>
      <c r="AN11" s="221"/>
      <c r="AO11" s="221"/>
      <c r="AP11" s="221"/>
      <c r="AQ11" s="244"/>
      <c r="BI11" s="53"/>
      <c r="BJ11" s="53"/>
      <c r="BK11" s="53"/>
      <c r="BL11" s="53"/>
      <c r="BM11" s="53"/>
      <c r="BN11" s="53"/>
      <c r="BO11" s="53"/>
      <c r="BP11" s="53"/>
      <c r="BQ11" s="53"/>
      <c r="BR11" s="53"/>
      <c r="BS11" s="53"/>
      <c r="BT11" s="53"/>
      <c r="BU11" s="53"/>
      <c r="BV11" s="53"/>
      <c r="BW11" s="53"/>
    </row>
    <row r="12" spans="1:75" s="240" customFormat="1" ht="11.25" hidden="1">
      <c r="C12" s="229"/>
      <c r="D12" s="237"/>
      <c r="E12" s="221"/>
      <c r="F12" s="221"/>
      <c r="G12" s="221"/>
      <c r="H12" s="221"/>
      <c r="I12" s="221"/>
      <c r="J12" s="221"/>
      <c r="K12" s="221"/>
      <c r="L12" s="221"/>
      <c r="M12" s="221"/>
      <c r="N12" s="48"/>
      <c r="O12" s="94"/>
      <c r="P12" s="94"/>
      <c r="Q12" s="94"/>
      <c r="R12" s="94"/>
      <c r="S12" s="94"/>
      <c r="T12" s="94"/>
      <c r="U12" s="48"/>
      <c r="V12" s="221"/>
      <c r="W12" s="221"/>
      <c r="X12" s="221"/>
      <c r="Y12" s="221"/>
      <c r="Z12" s="221"/>
      <c r="AA12" s="221"/>
      <c r="AB12" s="221"/>
      <c r="AC12" s="221"/>
      <c r="AD12" s="221"/>
      <c r="AE12" s="221"/>
      <c r="AF12" s="221"/>
      <c r="AG12" s="221"/>
      <c r="AH12" s="221"/>
      <c r="AI12" s="221"/>
      <c r="AJ12" s="221"/>
      <c r="AK12" s="221"/>
      <c r="AL12" s="221"/>
      <c r="AM12" s="221"/>
      <c r="AN12" s="221"/>
      <c r="AO12" s="221"/>
      <c r="AP12" s="221"/>
      <c r="AQ12" s="244"/>
      <c r="BI12" s="53"/>
      <c r="BJ12" s="53"/>
      <c r="BK12" s="53"/>
      <c r="BL12" s="53"/>
      <c r="BM12" s="53"/>
      <c r="BN12" s="53"/>
      <c r="BO12" s="53"/>
      <c r="BP12" s="53"/>
      <c r="BQ12" s="53"/>
      <c r="BR12" s="53"/>
      <c r="BS12" s="53"/>
      <c r="BT12" s="53"/>
      <c r="BU12" s="53"/>
      <c r="BV12" s="53"/>
      <c r="BW12" s="53"/>
    </row>
    <row r="13" spans="1:75" s="240" customFormat="1" ht="3.75" customHeight="1">
      <c r="C13" s="229"/>
      <c r="D13" s="244"/>
      <c r="E13" s="221"/>
      <c r="F13" s="221"/>
      <c r="G13" s="221"/>
      <c r="H13" s="247" t="s">
        <v>136</v>
      </c>
      <c r="I13" s="247" t="s">
        <v>139</v>
      </c>
      <c r="J13" s="247" t="s">
        <v>141</v>
      </c>
      <c r="K13" s="247" t="s">
        <v>143</v>
      </c>
      <c r="L13" s="247" t="s">
        <v>144</v>
      </c>
      <c r="M13" s="247" t="s">
        <v>145</v>
      </c>
      <c r="N13" s="95" t="s">
        <v>146</v>
      </c>
      <c r="O13" s="102" t="s">
        <v>485</v>
      </c>
      <c r="P13" s="102" t="s">
        <v>487</v>
      </c>
      <c r="Q13" s="95"/>
      <c r="R13" s="95"/>
      <c r="S13" s="95"/>
      <c r="T13" s="95"/>
      <c r="U13" s="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4"/>
      <c r="BI13" s="53"/>
      <c r="BJ13" s="53"/>
      <c r="BK13" s="53"/>
      <c r="BL13" s="53"/>
      <c r="BM13" s="53"/>
      <c r="BN13" s="53"/>
      <c r="BO13" s="53"/>
      <c r="BP13" s="53"/>
      <c r="BQ13" s="53"/>
      <c r="BR13" s="53"/>
      <c r="BS13" s="53"/>
      <c r="BT13" s="53"/>
      <c r="BU13" s="53"/>
      <c r="BV13" s="53"/>
      <c r="BW13" s="53"/>
    </row>
    <row r="14" spans="1:75" ht="21" customHeight="1">
      <c r="C14" s="229"/>
      <c r="D14" s="249" t="s">
        <v>2379</v>
      </c>
      <c r="E14" s="250"/>
      <c r="F14" s="221"/>
      <c r="G14" s="221"/>
      <c r="H14" s="221" t="s">
        <v>155</v>
      </c>
      <c r="I14" s="221" t="s">
        <v>159</v>
      </c>
      <c r="J14" s="221" t="s">
        <v>0</v>
      </c>
      <c r="K14" s="221" t="s">
        <v>160</v>
      </c>
      <c r="L14" s="221" t="s">
        <v>0</v>
      </c>
      <c r="M14" s="221" t="s">
        <v>428</v>
      </c>
      <c r="N14" s="48" t="s">
        <v>428</v>
      </c>
      <c r="O14" s="48" t="s">
        <v>0</v>
      </c>
      <c r="P14" s="48" t="s">
        <v>477</v>
      </c>
      <c r="Q14" s="48"/>
      <c r="R14" s="48"/>
      <c r="S14" s="48"/>
      <c r="T14" s="48"/>
      <c r="U14" s="104"/>
      <c r="V14" s="73"/>
      <c r="W14" s="74"/>
      <c r="X14" s="75"/>
      <c r="Y14" s="73"/>
      <c r="Z14" s="74"/>
      <c r="AA14" s="75"/>
      <c r="AB14" s="73"/>
      <c r="AC14" s="74"/>
      <c r="AD14" s="75"/>
      <c r="AE14" s="73"/>
      <c r="AF14" s="74"/>
      <c r="AG14" s="75"/>
      <c r="AH14" s="73"/>
      <c r="AI14" s="74"/>
      <c r="AJ14" s="75"/>
      <c r="AK14" s="73"/>
      <c r="AL14" s="74"/>
      <c r="AM14" s="75"/>
      <c r="AN14" s="73"/>
      <c r="AO14" s="74"/>
      <c r="AP14" s="75"/>
      <c r="AQ14" s="239"/>
      <c r="BI14" s="41"/>
      <c r="BJ14" s="41"/>
      <c r="BK14" s="41"/>
      <c r="BL14" s="41"/>
      <c r="BM14" s="41"/>
      <c r="BN14" s="41"/>
      <c r="BO14" s="41"/>
      <c r="BP14" s="41"/>
      <c r="BQ14" s="41"/>
      <c r="BR14" s="41"/>
      <c r="BS14" s="41"/>
      <c r="BT14" s="41"/>
      <c r="BU14" s="41"/>
      <c r="BV14" s="41"/>
      <c r="BW14" s="41"/>
    </row>
    <row r="15" spans="1:75" ht="21" customHeight="1">
      <c r="C15" s="229"/>
      <c r="D15" s="249" t="s">
        <v>2380</v>
      </c>
      <c r="E15" s="250"/>
      <c r="F15" s="221"/>
      <c r="G15" s="221"/>
      <c r="H15" s="221" t="s">
        <v>156</v>
      </c>
      <c r="I15" s="221" t="s">
        <v>159</v>
      </c>
      <c r="J15" s="221" t="s">
        <v>0</v>
      </c>
      <c r="K15" s="221" t="s">
        <v>160</v>
      </c>
      <c r="L15" s="221" t="s">
        <v>0</v>
      </c>
      <c r="M15" s="221" t="s">
        <v>428</v>
      </c>
      <c r="N15" s="48" t="s">
        <v>428</v>
      </c>
      <c r="O15" s="48" t="s">
        <v>0</v>
      </c>
      <c r="P15" s="48" t="s">
        <v>477</v>
      </c>
      <c r="Q15" s="48"/>
      <c r="R15" s="48"/>
      <c r="S15" s="48"/>
      <c r="T15" s="48"/>
      <c r="U15" s="104"/>
      <c r="V15" s="73"/>
      <c r="W15" s="74"/>
      <c r="X15" s="75"/>
      <c r="Y15" s="73"/>
      <c r="Z15" s="74"/>
      <c r="AA15" s="75"/>
      <c r="AB15" s="73"/>
      <c r="AC15" s="74"/>
      <c r="AD15" s="75"/>
      <c r="AE15" s="73"/>
      <c r="AF15" s="74"/>
      <c r="AG15" s="75"/>
      <c r="AH15" s="73"/>
      <c r="AI15" s="74"/>
      <c r="AJ15" s="75"/>
      <c r="AK15" s="73"/>
      <c r="AL15" s="74"/>
      <c r="AM15" s="75"/>
      <c r="AN15" s="73"/>
      <c r="AO15" s="74"/>
      <c r="AP15" s="75"/>
      <c r="AQ15" s="239"/>
      <c r="BI15" s="41"/>
      <c r="BJ15" s="41"/>
      <c r="BK15" s="41"/>
      <c r="BL15" s="41"/>
      <c r="BM15" s="41"/>
      <c r="BN15" s="41"/>
      <c r="BO15" s="41"/>
      <c r="BP15" s="41"/>
      <c r="BQ15" s="41"/>
      <c r="BR15" s="41"/>
      <c r="BS15" s="41"/>
      <c r="BT15" s="41"/>
      <c r="BU15" s="41"/>
      <c r="BV15" s="41"/>
      <c r="BW15" s="41"/>
    </row>
    <row r="16" spans="1:75" ht="21" customHeight="1">
      <c r="C16" s="229"/>
      <c r="D16" s="251" t="s">
        <v>2381</v>
      </c>
      <c r="E16" s="250"/>
      <c r="F16" s="221"/>
      <c r="G16" s="221"/>
      <c r="H16" s="221" t="s">
        <v>0</v>
      </c>
      <c r="I16" s="221" t="s">
        <v>159</v>
      </c>
      <c r="J16" s="221" t="s">
        <v>0</v>
      </c>
      <c r="K16" s="221" t="s">
        <v>160</v>
      </c>
      <c r="L16" s="221" t="s">
        <v>0</v>
      </c>
      <c r="M16" s="221" t="s">
        <v>428</v>
      </c>
      <c r="N16" s="48" t="s">
        <v>428</v>
      </c>
      <c r="O16" s="48" t="s">
        <v>0</v>
      </c>
      <c r="P16" s="48" t="s">
        <v>477</v>
      </c>
      <c r="Q16" s="48"/>
      <c r="R16" s="48"/>
      <c r="S16" s="48"/>
      <c r="T16" s="48"/>
      <c r="U16" s="10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39"/>
      <c r="BI16" s="41"/>
      <c r="BJ16" s="41"/>
      <c r="BK16" s="41"/>
      <c r="BL16" s="41"/>
      <c r="BM16" s="41"/>
      <c r="BN16" s="41"/>
      <c r="BO16" s="41"/>
      <c r="BP16" s="41"/>
      <c r="BQ16" s="41"/>
      <c r="BR16" s="41"/>
      <c r="BS16" s="41"/>
      <c r="BT16" s="41"/>
      <c r="BU16" s="41"/>
      <c r="BV16" s="41"/>
      <c r="BW16" s="41"/>
    </row>
    <row r="17" spans="3:43">
      <c r="C17" s="229"/>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239"/>
    </row>
    <row r="18" spans="3:43">
      <c r="C18" s="229"/>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239"/>
    </row>
    <row r="19" spans="3:43" hidden="1"/>
    <row r="20" spans="3:43" hidden="1">
      <c r="V20" s="214">
        <f>SUMPRODUCT(--(V14:V16=0),--(V14:V16&lt;&gt;""),--(W14:W16="Z"))+SUMPRODUCT(--(V14:V16=0),--(V14:V16&lt;&gt;""),--(W14:W16=""))+SUMPRODUCT(--(V14:V16&gt;0),--(W14:W16="W"))+SUMPRODUCT(--(V14:V16&gt;0), --(V14:V16&lt;&gt;""),--(W14:W16=""))+SUMPRODUCT(--(V14:V16=""),--(W14:W16="Z"))</f>
        <v>0</v>
      </c>
      <c r="W20" s="215"/>
      <c r="X20" s="215"/>
      <c r="Y20" s="214">
        <f t="shared" ref="Y20" si="0">SUMPRODUCT(--(Y14:Y16=0),--(Y14:Y16&lt;&gt;""),--(Z14:Z16="Z"))+SUMPRODUCT(--(Y14:Y16=0),--(Y14:Y16&lt;&gt;""),--(Z14:Z16=""))+SUMPRODUCT(--(Y14:Y16&gt;0),--(Z14:Z16="W"))+SUMPRODUCT(--(Y14:Y16&gt;0), --(Y14:Y16&lt;&gt;""),--(Z14:Z16=""))+SUMPRODUCT(--(Y14:Y16=""),--(Z14:Z16="Z"))</f>
        <v>0</v>
      </c>
      <c r="Z20" s="215"/>
      <c r="AA20" s="215"/>
      <c r="AB20" s="214">
        <f t="shared" ref="AB20" si="1">SUMPRODUCT(--(AB14:AB16=0),--(AB14:AB16&lt;&gt;""),--(AC14:AC16="Z"))+SUMPRODUCT(--(AB14:AB16=0),--(AB14:AB16&lt;&gt;""),--(AC14:AC16=""))+SUMPRODUCT(--(AB14:AB16&gt;0),--(AC14:AC16="W"))+SUMPRODUCT(--(AB14:AB16&gt;0), --(AB14:AB16&lt;&gt;""),--(AC14:AC16=""))+SUMPRODUCT(--(AB14:AB16=""),--(AC14:AC16="Z"))</f>
        <v>0</v>
      </c>
      <c r="AC20" s="215"/>
      <c r="AD20" s="215"/>
      <c r="AE20" s="214">
        <f t="shared" ref="AE20" si="2">SUMPRODUCT(--(AE14:AE16=0),--(AE14:AE16&lt;&gt;""),--(AF14:AF16="Z"))+SUMPRODUCT(--(AE14:AE16=0),--(AE14:AE16&lt;&gt;""),--(AF14:AF16=""))+SUMPRODUCT(--(AE14:AE16&gt;0),--(AF14:AF16="W"))+SUMPRODUCT(--(AE14:AE16&gt;0), --(AE14:AE16&lt;&gt;""),--(AF14:AF16=""))+SUMPRODUCT(--(AE14:AE16=""),--(AF14:AF16="Z"))</f>
        <v>0</v>
      </c>
      <c r="AF20" s="215"/>
      <c r="AG20" s="215"/>
      <c r="AH20" s="214">
        <f t="shared" ref="AH20" si="3">SUMPRODUCT(--(AH14:AH16=0),--(AH14:AH16&lt;&gt;""),--(AI14:AI16="Z"))+SUMPRODUCT(--(AH14:AH16=0),--(AH14:AH16&lt;&gt;""),--(AI14:AI16=""))+SUMPRODUCT(--(AH14:AH16&gt;0),--(AI14:AI16="W"))+SUMPRODUCT(--(AH14:AH16&gt;0), --(AH14:AH16&lt;&gt;""),--(AI14:AI16=""))+SUMPRODUCT(--(AH14:AH16=""),--(AI14:AI16="Z"))</f>
        <v>0</v>
      </c>
      <c r="AI20" s="215"/>
      <c r="AJ20" s="215"/>
      <c r="AK20" s="214">
        <f t="shared" ref="AK20" si="4">SUMPRODUCT(--(AK14:AK16=0),--(AK14:AK16&lt;&gt;""),--(AL14:AL16="Z"))+SUMPRODUCT(--(AK14:AK16=0),--(AK14:AK16&lt;&gt;""),--(AL14:AL16=""))+SUMPRODUCT(--(AK14:AK16&gt;0),--(AL14:AL16="W"))+SUMPRODUCT(--(AK14:AK16&gt;0), --(AK14:AK16&lt;&gt;""),--(AL14:AL16=""))+SUMPRODUCT(--(AK14:AK16=""),--(AL14:AL16="Z"))</f>
        <v>0</v>
      </c>
      <c r="AL20" s="215"/>
      <c r="AM20" s="215"/>
      <c r="AN20" s="214">
        <f t="shared" ref="AN20" si="5">SUMPRODUCT(--(AN14:AN16=0),--(AN14:AN16&lt;&gt;""),--(AO14:AO16="Z"))+SUMPRODUCT(--(AN14:AN16=0),--(AN14:AN16&lt;&gt;""),--(AO14:AO16=""))+SUMPRODUCT(--(AN14:AN16&gt;0),--(AO14:AO16="W"))+SUMPRODUCT(--(AN14:AN16&gt;0), --(AN14:AN16&lt;&gt;""),--(AO14:AO16=""))+SUMPRODUCT(--(AN14:AN16=""),--(AO14:AO16="Z"))</f>
        <v>0</v>
      </c>
      <c r="AO20" s="215"/>
      <c r="AP20" s="215"/>
    </row>
    <row r="21" spans="3:43" hidden="1"/>
    <row r="22" spans="3:43" hidden="1"/>
    <row r="23" spans="3:43" hidden="1"/>
    <row r="24" spans="3:43" hidden="1"/>
    <row r="25" spans="3:43" hidden="1"/>
    <row r="26" spans="3:43" hidden="1"/>
    <row r="27" spans="3:43" hidden="1"/>
    <row r="28" spans="3:43" hidden="1"/>
  </sheetData>
  <sheetProtection algorithmName="SHA-512" hashValue="Ea5pTUJPDcVpURXa4EMdc84zaFJbkC464Mf31/1br15Thblkh5K4Gh+McQ7wLQjQV6UYZzs3AM5tlv/GMWPdJg==" saltValue="2dS5KEvvmxBKuFf8eLVrcA==" spinCount="100000" sheet="1" objects="1" scenarios="1" formatCells="0" formatColumns="0" formatRows="0" sort="0" autoFilter="0"/>
  <mergeCells count="18">
    <mergeCell ref="AE5:AG5"/>
    <mergeCell ref="AH5:AJ5"/>
    <mergeCell ref="D1:AQ1"/>
    <mergeCell ref="V3:AG3"/>
    <mergeCell ref="AH3:AP3"/>
    <mergeCell ref="V4:X4"/>
    <mergeCell ref="Y4:AA4"/>
    <mergeCell ref="AB4:AD4"/>
    <mergeCell ref="AE4:AG4"/>
    <mergeCell ref="AH4:AJ4"/>
    <mergeCell ref="AK4:AM4"/>
    <mergeCell ref="AN4:AP4"/>
    <mergeCell ref="D3:D5"/>
    <mergeCell ref="AK5:AM5"/>
    <mergeCell ref="AN5:AP5"/>
    <mergeCell ref="V5:X5"/>
    <mergeCell ref="Y5:AA5"/>
    <mergeCell ref="AB5:AD5"/>
  </mergeCells>
  <conditionalFormatting sqref="V14:V16 Y14:Y16 AB14:AB16 AE14:AE16 AH14:AH16 AK14:AK16 AN14:AN16">
    <cfRule type="expression" dxfId="103" priority="3">
      <formula xml:space="preserve"> OR(AND(V14=0,V14&lt;&gt;"",W14&lt;&gt;"Z",W14&lt;&gt;""),AND(V14&gt;0,V14&lt;&gt;"",W14&lt;&gt;"W",W14&lt;&gt;""),AND(V14="", W14="W"))</formula>
    </cfRule>
  </conditionalFormatting>
  <conditionalFormatting sqref="W14:W16 Z14:Z16 AC14:AC16 AF14:AF16 AI14:AI16 AL14:AL16 AO14:AO16">
    <cfRule type="expression" dxfId="102" priority="2">
      <formula xml:space="preserve"> OR(AND(V14=0,V14&lt;&gt;"",W14&lt;&gt;"Z",W14&lt;&gt;""),AND(V14&gt;0,V14&lt;&gt;"",W14&lt;&gt;"W",W14&lt;&gt;""),AND(V14="", W14="W"))</formula>
    </cfRule>
  </conditionalFormatting>
  <conditionalFormatting sqref="X14:X16 AA14:AA16 AD14:AD16 AG14:AG16 AJ14:AJ16 AM14:AM16 AP14:AP16">
    <cfRule type="expression" dxfId="101" priority="1">
      <formula xml:space="preserve"> AND(OR(W14="X",W14="W"),X14="")</formula>
    </cfRule>
  </conditionalFormatting>
  <conditionalFormatting sqref="V16 Y16 AB16 AE16 AH16 AK16 AN16">
    <cfRule type="expression" dxfId="100" priority="4">
      <formula>OR(AND(W14="X",W15="X"),AND(W14="M",W15="M"))</formula>
    </cfRule>
    <cfRule type="expression" dxfId="99" priority="5">
      <formula>IF(OR(AND(V14="",W14=""),AND(V15="",W15=""),AND(W14="X",W15="X"),OR(W14="M",W15="M")),"",SUM(V14,V15)) &lt;&gt; V16</formula>
    </cfRule>
  </conditionalFormatting>
  <conditionalFormatting sqref="W16 Z16 AC16 AF16 AI16 AL16 AO16">
    <cfRule type="expression" dxfId="98" priority="6">
      <formula>OR(AND(W14="X",W15="X"),AND(W14="M",W15="M"))</formula>
    </cfRule>
    <cfRule type="expression" dxfId="97" priority="7">
      <formula>IF(AND(AND(W14="X",W15="X"),SUM(V14,V15)=0,ISNUMBER(V16)),"",IF(OR(W14="M",W15="M"),"M",IF(AND(W14=W15,OR(W14="X",W14="W",W14="Z")),UPPER(W14),""))) &lt;&gt; W16</formula>
    </cfRule>
  </conditionalFormatting>
  <dataValidations count="4">
    <dataValidation allowBlank="1" showInputMessage="1" showErrorMessage="1" sqref="Y21:AP1048576 V21:X26 AQ1:XFD1048576 V1:AP13 V28:X1048576 V17:AP20 A1:U1048576"/>
    <dataValidation type="textLength" allowBlank="1" showInputMessage="1" showErrorMessage="1" errorTitle="Entrada no válida" error="La longitud del texto debe ser entre 2 y 500 caracteres" sqref="X14:X16 AA14:AA16 AD14:AD16 AG14:AG16 AJ14:AJ16 AM14:AM16 AP14:AP16">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16 Z14:Z16 AC14:AC16 AF14:AF16 AI14:AI16 AL14:AL16 AO14:AO16">
      <formula1>"Z,M,X,W"</formula1>
    </dataValidation>
    <dataValidation type="decimal" operator="greaterThanOrEqual" allowBlank="1" showInputMessage="1" showErrorMessage="1" errorTitle="Entrada no válida" error="Por favor, ingrese un valor numérico" sqref="V14:V16 Y14:Y16 AB14:AB16 AE14:AE16 AH14:AH16 AK14:AK16 AN14:AN16">
      <formula1>0</formula1>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14"/>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33" hidden="1" customWidth="1"/>
    <col min="2" max="2" width="5" style="33" hidden="1" customWidth="1"/>
    <col min="3" max="3" width="5.7109375" style="33" customWidth="1"/>
    <col min="4" max="4" width="20.7109375" style="33" customWidth="1"/>
    <col min="5" max="5" width="20.7109375" style="203" customWidth="1"/>
    <col min="6" max="7" width="8.7109375" style="203" hidden="1" customWidth="1"/>
    <col min="8" max="8" width="3" style="203" hidden="1" customWidth="1"/>
    <col min="9" max="9" width="5.85546875" style="203" hidden="1" customWidth="1"/>
    <col min="10" max="10" width="6.7109375" style="203" hidden="1" customWidth="1"/>
    <col min="11" max="11" width="5.28515625" style="203" hidden="1" customWidth="1"/>
    <col min="12" max="12" width="3.7109375" style="203" hidden="1" customWidth="1"/>
    <col min="13" max="13" width="3" style="203" hidden="1" customWidth="1"/>
    <col min="14" max="20" width="4.140625" style="203" hidden="1" customWidth="1"/>
    <col min="21" max="21" width="10.85546875" style="20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7" width="5.7109375" style="33" customWidth="1"/>
    <col min="28" max="28" width="12.7109375" style="33" customWidth="1"/>
    <col min="29" max="29" width="2.7109375" style="33" customWidth="1"/>
    <col min="30" max="31" width="5.7109375" style="33" customWidth="1"/>
    <col min="32" max="16384" width="9.140625" style="33"/>
  </cols>
  <sheetData>
    <row r="1" spans="1:78" s="216" customFormat="1" ht="45" customHeight="1">
      <c r="A1" s="30" t="s">
        <v>108</v>
      </c>
      <c r="B1" s="31" t="s">
        <v>205</v>
      </c>
      <c r="C1" s="32"/>
      <c r="D1" s="416" t="s">
        <v>2432</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BL1" s="45"/>
      <c r="BM1" s="45"/>
      <c r="BN1" s="45"/>
      <c r="BO1" s="45"/>
      <c r="BP1" s="45"/>
      <c r="BQ1" s="45"/>
      <c r="BR1" s="45"/>
      <c r="BS1" s="45"/>
      <c r="BT1" s="45"/>
      <c r="BU1" s="45"/>
      <c r="BV1" s="45"/>
      <c r="BW1" s="45"/>
      <c r="BX1" s="45"/>
      <c r="BY1" s="45"/>
      <c r="BZ1" s="45"/>
    </row>
    <row r="2" spans="1:78" ht="3.75" customHeight="1">
      <c r="A2" s="30" t="s">
        <v>114</v>
      </c>
      <c r="B2" s="192" t="str">
        <f>VLOOKUP(VAL_C1!$B$2,VAL_Drop_Down_Lists!$A$3:$B$214,2,FALSE)</f>
        <v>_X</v>
      </c>
      <c r="C2" s="193"/>
      <c r="D2" s="193"/>
      <c r="E2" s="252"/>
      <c r="F2" s="252"/>
      <c r="G2" s="252"/>
      <c r="H2" s="252"/>
      <c r="I2" s="252"/>
      <c r="J2" s="252"/>
      <c r="K2" s="252"/>
      <c r="L2" s="252"/>
      <c r="M2" s="252"/>
      <c r="N2" s="252"/>
      <c r="O2" s="252"/>
      <c r="P2" s="252"/>
      <c r="Q2" s="252"/>
      <c r="R2" s="252"/>
      <c r="S2" s="252"/>
      <c r="T2" s="252"/>
      <c r="U2" s="252"/>
      <c r="V2" s="193"/>
      <c r="W2" s="193"/>
      <c r="X2" s="193"/>
      <c r="Y2" s="193"/>
      <c r="Z2" s="193"/>
      <c r="AA2" s="193"/>
      <c r="AB2" s="193"/>
      <c r="AC2" s="193"/>
      <c r="AD2" s="193"/>
      <c r="AE2" s="193"/>
      <c r="BL2" s="3"/>
      <c r="BM2" s="3"/>
      <c r="BN2" s="3"/>
      <c r="BO2" s="3"/>
      <c r="BP2" s="3"/>
      <c r="BQ2" s="3"/>
      <c r="BR2" s="3"/>
      <c r="BS2" s="3"/>
      <c r="BT2" s="3"/>
      <c r="BU2" s="3"/>
      <c r="BV2" s="3"/>
      <c r="BW2" s="3"/>
      <c r="BX2" s="3"/>
      <c r="BY2" s="3"/>
      <c r="BZ2" s="3"/>
    </row>
    <row r="3" spans="1:78" ht="24.75" customHeight="1">
      <c r="A3" s="30" t="s">
        <v>118</v>
      </c>
      <c r="B3" s="192" t="str">
        <f>IF(VAL_C1!$H$32&lt;&gt;"", YEAR(VAL_C1!$H$32),"")</f>
        <v/>
      </c>
      <c r="C3" s="193"/>
      <c r="D3" s="422" t="s">
        <v>2416</v>
      </c>
      <c r="E3" s="421"/>
      <c r="F3" s="253"/>
      <c r="G3" s="253"/>
      <c r="H3" s="253"/>
      <c r="I3" s="253"/>
      <c r="J3" s="253"/>
      <c r="K3" s="253"/>
      <c r="L3" s="253"/>
      <c r="M3" s="253"/>
      <c r="N3" s="253"/>
      <c r="O3" s="253"/>
      <c r="P3" s="253"/>
      <c r="Q3" s="253"/>
      <c r="R3" s="253"/>
      <c r="S3" s="253"/>
      <c r="T3" s="253"/>
      <c r="U3" s="253"/>
      <c r="V3" s="418" t="s">
        <v>2368</v>
      </c>
      <c r="W3" s="418"/>
      <c r="X3" s="418"/>
      <c r="Y3" s="418"/>
      <c r="Z3" s="418"/>
      <c r="AA3" s="418"/>
      <c r="AB3" s="427" t="s">
        <v>2364</v>
      </c>
      <c r="AC3" s="428"/>
      <c r="AD3" s="429"/>
      <c r="AE3" s="193"/>
      <c r="BL3" s="3"/>
      <c r="BM3" s="3"/>
      <c r="BN3" s="3"/>
      <c r="BO3" s="3"/>
      <c r="BP3" s="3"/>
      <c r="BQ3" s="3"/>
      <c r="BR3" s="3"/>
      <c r="BS3" s="3"/>
      <c r="BT3" s="3"/>
      <c r="BU3" s="3"/>
      <c r="BV3" s="3"/>
      <c r="BW3" s="3"/>
      <c r="BX3" s="3"/>
      <c r="BY3" s="3"/>
      <c r="BZ3" s="3"/>
    </row>
    <row r="4" spans="1:78" ht="60" customHeight="1">
      <c r="A4" s="30" t="s">
        <v>121</v>
      </c>
      <c r="B4" s="192" t="str">
        <f>IF(VAL_C1!$H$33&lt;&gt;"", YEAR(VAL_C1!$H$33),"")</f>
        <v/>
      </c>
      <c r="C4" s="193"/>
      <c r="D4" s="421"/>
      <c r="E4" s="421"/>
      <c r="F4" s="253"/>
      <c r="G4" s="253"/>
      <c r="H4" s="253"/>
      <c r="I4" s="253"/>
      <c r="J4" s="253"/>
      <c r="K4" s="253"/>
      <c r="L4" s="253"/>
      <c r="M4" s="253"/>
      <c r="N4" s="253"/>
      <c r="O4" s="253"/>
      <c r="P4" s="253"/>
      <c r="Q4" s="253"/>
      <c r="R4" s="253"/>
      <c r="S4" s="253"/>
      <c r="T4" s="253"/>
      <c r="U4" s="253"/>
      <c r="V4" s="418" t="s">
        <v>2369</v>
      </c>
      <c r="W4" s="418"/>
      <c r="X4" s="418"/>
      <c r="Y4" s="426" t="s">
        <v>2390</v>
      </c>
      <c r="Z4" s="426"/>
      <c r="AA4" s="426"/>
      <c r="AB4" s="430" t="s">
        <v>2609</v>
      </c>
      <c r="AC4" s="430"/>
      <c r="AD4" s="430"/>
      <c r="AE4" s="193"/>
      <c r="BL4" s="3"/>
      <c r="BM4" s="3"/>
      <c r="BN4" s="3"/>
      <c r="BO4" s="3"/>
      <c r="BP4" s="3"/>
      <c r="BQ4" s="3"/>
      <c r="BR4" s="3"/>
      <c r="BS4" s="3"/>
      <c r="BT4" s="3"/>
      <c r="BU4" s="3"/>
      <c r="BV4" s="3"/>
      <c r="BW4" s="3"/>
      <c r="BX4" s="3"/>
      <c r="BY4" s="3"/>
      <c r="BZ4" s="3"/>
    </row>
    <row r="5" spans="1:78" ht="30" customHeight="1">
      <c r="A5" s="30" t="s">
        <v>123</v>
      </c>
      <c r="B5" s="31" t="s">
        <v>0</v>
      </c>
      <c r="C5" s="252"/>
      <c r="D5" s="217" t="s">
        <v>2385</v>
      </c>
      <c r="E5" s="217" t="s">
        <v>2391</v>
      </c>
      <c r="F5" s="253"/>
      <c r="G5" s="253"/>
      <c r="H5" s="253"/>
      <c r="I5" s="253"/>
      <c r="J5" s="253"/>
      <c r="K5" s="253"/>
      <c r="L5" s="253"/>
      <c r="M5" s="253"/>
      <c r="N5" s="253"/>
      <c r="O5" s="253"/>
      <c r="P5" s="253"/>
      <c r="Q5" s="253"/>
      <c r="R5" s="253"/>
      <c r="S5" s="253"/>
      <c r="T5" s="253"/>
      <c r="U5" s="253"/>
      <c r="V5" s="418" t="s">
        <v>2392</v>
      </c>
      <c r="W5" s="418"/>
      <c r="X5" s="418"/>
      <c r="Y5" s="418" t="s">
        <v>2393</v>
      </c>
      <c r="Z5" s="418"/>
      <c r="AA5" s="418"/>
      <c r="AB5" s="418" t="s">
        <v>2608</v>
      </c>
      <c r="AC5" s="418"/>
      <c r="AD5" s="418"/>
      <c r="AE5" s="193"/>
      <c r="BL5" s="3"/>
      <c r="BM5" s="3"/>
      <c r="BN5" s="3"/>
      <c r="BO5" s="3"/>
      <c r="BP5" s="3"/>
      <c r="BQ5" s="3"/>
      <c r="BR5" s="3"/>
      <c r="BS5" s="3"/>
      <c r="BT5" s="3"/>
      <c r="BU5" s="3"/>
      <c r="BV5" s="3"/>
      <c r="BW5" s="3"/>
      <c r="BX5" s="3"/>
      <c r="BY5" s="3"/>
      <c r="BZ5" s="3"/>
    </row>
    <row r="6" spans="1:78" hidden="1">
      <c r="A6" s="30" t="s">
        <v>125</v>
      </c>
      <c r="B6" s="31"/>
      <c r="C6" s="252"/>
      <c r="D6" s="253"/>
      <c r="E6" s="253"/>
      <c r="F6" s="253"/>
      <c r="G6" s="253"/>
      <c r="H6" s="253"/>
      <c r="I6" s="253"/>
      <c r="J6" s="253"/>
      <c r="K6" s="253"/>
      <c r="L6" s="253"/>
      <c r="M6" s="253"/>
      <c r="N6" s="253"/>
      <c r="O6" s="253"/>
      <c r="P6" s="253"/>
      <c r="Q6" s="253"/>
      <c r="R6" s="253"/>
      <c r="S6" s="253"/>
      <c r="T6" s="253"/>
      <c r="U6" s="221" t="s">
        <v>1</v>
      </c>
      <c r="V6" s="221" t="s">
        <v>202</v>
      </c>
      <c r="W6" s="221"/>
      <c r="X6" s="221"/>
      <c r="Y6" s="221" t="s">
        <v>173</v>
      </c>
      <c r="Z6" s="253"/>
      <c r="AA6" s="253"/>
      <c r="AB6" s="221" t="s">
        <v>202</v>
      </c>
      <c r="AC6" s="253"/>
      <c r="AD6" s="253"/>
      <c r="AE6" s="193"/>
      <c r="BL6" s="3"/>
      <c r="BM6" s="3"/>
      <c r="BN6" s="3"/>
      <c r="BO6" s="3"/>
      <c r="BP6" s="3"/>
      <c r="BQ6" s="3"/>
      <c r="BR6" s="3"/>
      <c r="BS6" s="3"/>
      <c r="BT6" s="3"/>
      <c r="BU6" s="3"/>
      <c r="BV6" s="3"/>
      <c r="BW6" s="3"/>
      <c r="BX6" s="3"/>
      <c r="BY6" s="3"/>
      <c r="BZ6" s="3"/>
    </row>
    <row r="7" spans="1:78" hidden="1">
      <c r="A7" s="30" t="s">
        <v>127</v>
      </c>
      <c r="B7" s="192" t="str">
        <f>IF(VAL_C1!$H$33&lt;&gt;"", YEAR(VAL_C1!$H$33),"")</f>
        <v/>
      </c>
      <c r="C7" s="252"/>
      <c r="D7" s="253"/>
      <c r="E7" s="253"/>
      <c r="F7" s="253"/>
      <c r="G7" s="253"/>
      <c r="H7" s="253"/>
      <c r="I7" s="253"/>
      <c r="J7" s="253"/>
      <c r="K7" s="253"/>
      <c r="L7" s="253"/>
      <c r="M7" s="253"/>
      <c r="N7" s="253"/>
      <c r="O7" s="253"/>
      <c r="P7" s="253"/>
      <c r="Q7" s="253"/>
      <c r="R7" s="253"/>
      <c r="S7" s="253"/>
      <c r="T7" s="253"/>
      <c r="U7" s="221" t="s">
        <v>149</v>
      </c>
      <c r="V7" s="221" t="s">
        <v>167</v>
      </c>
      <c r="W7" s="221"/>
      <c r="X7" s="221"/>
      <c r="Y7" s="221" t="s">
        <v>203</v>
      </c>
      <c r="Z7" s="253"/>
      <c r="AA7" s="253"/>
      <c r="AB7" s="337" t="s">
        <v>163</v>
      </c>
      <c r="AC7" s="253"/>
      <c r="AD7" s="253"/>
      <c r="AE7" s="193"/>
      <c r="BL7" s="3"/>
      <c r="BM7" s="3"/>
      <c r="BN7" s="3"/>
      <c r="BO7" s="3"/>
      <c r="BP7" s="3"/>
      <c r="BQ7" s="3"/>
      <c r="BR7" s="3"/>
      <c r="BS7" s="3"/>
      <c r="BT7" s="3"/>
      <c r="BU7" s="3"/>
      <c r="BV7" s="3"/>
      <c r="BW7" s="3"/>
      <c r="BX7" s="3"/>
      <c r="BY7" s="3"/>
      <c r="BZ7" s="3"/>
    </row>
    <row r="8" spans="1:78" hidden="1">
      <c r="A8" s="30" t="s">
        <v>129</v>
      </c>
      <c r="B8" s="192" t="str">
        <f>IF(VAL_C1!$H$34&lt;&gt;"", YEAR(VAL_C1!$H$34),"")</f>
        <v/>
      </c>
      <c r="C8" s="252"/>
      <c r="D8" s="253"/>
      <c r="E8" s="253"/>
      <c r="F8" s="253"/>
      <c r="G8" s="253"/>
      <c r="H8" s="253"/>
      <c r="I8" s="253"/>
      <c r="J8" s="253"/>
      <c r="K8" s="253"/>
      <c r="L8" s="253"/>
      <c r="M8" s="253"/>
      <c r="N8" s="99"/>
      <c r="O8" s="99"/>
      <c r="P8" s="99"/>
      <c r="Q8" s="99"/>
      <c r="R8" s="99"/>
      <c r="S8" s="99"/>
      <c r="T8" s="99"/>
      <c r="U8" s="48" t="s">
        <v>150</v>
      </c>
      <c r="V8" s="221" t="s">
        <v>0</v>
      </c>
      <c r="W8" s="221"/>
      <c r="X8" s="221"/>
      <c r="Y8" s="221" t="s">
        <v>0</v>
      </c>
      <c r="Z8" s="253"/>
      <c r="AA8" s="253"/>
      <c r="AB8" s="337" t="s">
        <v>2606</v>
      </c>
      <c r="AC8" s="253"/>
      <c r="AD8" s="253"/>
      <c r="AE8" s="193"/>
      <c r="BL8" s="3"/>
      <c r="BM8" s="3"/>
      <c r="BN8" s="3"/>
      <c r="BO8" s="3"/>
      <c r="BP8" s="3"/>
      <c r="BQ8" s="3"/>
      <c r="BR8" s="3"/>
      <c r="BS8" s="3"/>
      <c r="BT8" s="3"/>
      <c r="BU8" s="3"/>
      <c r="BV8" s="3"/>
      <c r="BW8" s="3"/>
      <c r="BX8" s="3"/>
      <c r="BY8" s="3"/>
      <c r="BZ8" s="3"/>
    </row>
    <row r="9" spans="1:78" hidden="1">
      <c r="A9" s="30" t="s">
        <v>131</v>
      </c>
      <c r="B9" s="31" t="s">
        <v>477</v>
      </c>
      <c r="C9" s="252"/>
      <c r="D9" s="253"/>
      <c r="E9" s="253"/>
      <c r="F9" s="253"/>
      <c r="G9" s="253"/>
      <c r="H9" s="253"/>
      <c r="I9" s="253"/>
      <c r="J9" s="253"/>
      <c r="K9" s="253"/>
      <c r="L9" s="253"/>
      <c r="M9" s="253"/>
      <c r="N9" s="99"/>
      <c r="O9" s="99"/>
      <c r="P9" s="99"/>
      <c r="Q9" s="99"/>
      <c r="R9" s="99"/>
      <c r="S9" s="99"/>
      <c r="T9" s="99"/>
      <c r="U9" s="48" t="s">
        <v>151</v>
      </c>
      <c r="V9" s="221" t="s">
        <v>0</v>
      </c>
      <c r="W9" s="221"/>
      <c r="X9" s="221"/>
      <c r="Y9" s="221" t="s">
        <v>204</v>
      </c>
      <c r="Z9" s="253"/>
      <c r="AA9" s="253"/>
      <c r="AB9" s="337" t="s">
        <v>0</v>
      </c>
      <c r="AC9" s="253"/>
      <c r="AD9" s="253"/>
      <c r="AE9" s="193"/>
      <c r="BL9" s="3"/>
      <c r="BM9" s="3"/>
      <c r="BN9" s="3"/>
      <c r="BO9" s="3"/>
      <c r="BP9" s="3"/>
      <c r="BQ9" s="3"/>
      <c r="BR9" s="3"/>
      <c r="BS9" s="3"/>
      <c r="BT9" s="3"/>
      <c r="BU9" s="3"/>
      <c r="BV9" s="3"/>
      <c r="BW9" s="3"/>
      <c r="BX9" s="3"/>
      <c r="BY9" s="3"/>
      <c r="BZ9" s="3"/>
    </row>
    <row r="10" spans="1:78" ht="21" hidden="1">
      <c r="A10" s="30" t="s">
        <v>133</v>
      </c>
      <c r="B10" s="31">
        <v>0</v>
      </c>
      <c r="C10" s="252"/>
      <c r="D10" s="253"/>
      <c r="E10" s="253"/>
      <c r="F10" s="242"/>
      <c r="G10" s="242"/>
      <c r="H10" s="242"/>
      <c r="I10" s="242"/>
      <c r="J10" s="242"/>
      <c r="K10" s="242"/>
      <c r="L10" s="242"/>
      <c r="M10" s="242"/>
      <c r="N10" s="92"/>
      <c r="O10" s="48"/>
      <c r="P10" s="48"/>
      <c r="Q10" s="48"/>
      <c r="R10" s="48"/>
      <c r="S10" s="48"/>
      <c r="T10" s="48"/>
      <c r="U10" s="48" t="s">
        <v>2</v>
      </c>
      <c r="V10" s="221" t="s">
        <v>0</v>
      </c>
      <c r="W10" s="221"/>
      <c r="X10" s="221"/>
      <c r="Y10" s="221" t="s">
        <v>0</v>
      </c>
      <c r="Z10" s="221"/>
      <c r="AA10" s="221"/>
      <c r="AB10" s="337" t="s">
        <v>0</v>
      </c>
      <c r="AC10" s="221"/>
      <c r="AD10" s="221"/>
      <c r="AE10" s="193"/>
      <c r="BL10" s="3"/>
      <c r="BM10" s="3"/>
      <c r="BN10" s="3"/>
      <c r="BO10" s="3"/>
      <c r="BP10" s="3"/>
      <c r="BQ10" s="3"/>
      <c r="BR10" s="3"/>
      <c r="BS10" s="3"/>
      <c r="BT10" s="3"/>
      <c r="BU10" s="3"/>
      <c r="BV10" s="3"/>
      <c r="BW10" s="3"/>
      <c r="BX10" s="3"/>
      <c r="BY10" s="3"/>
      <c r="BZ10" s="3"/>
    </row>
    <row r="11" spans="1:78" ht="21" hidden="1">
      <c r="A11" s="30" t="s">
        <v>135</v>
      </c>
      <c r="B11" s="31">
        <v>0</v>
      </c>
      <c r="C11" s="252"/>
      <c r="D11" s="253"/>
      <c r="E11" s="253"/>
      <c r="F11" s="242"/>
      <c r="G11" s="242"/>
      <c r="H11" s="242"/>
      <c r="I11" s="242"/>
      <c r="J11" s="242"/>
      <c r="K11" s="242"/>
      <c r="L11" s="242"/>
      <c r="M11" s="242"/>
      <c r="N11" s="92"/>
      <c r="O11" s="48"/>
      <c r="P11" s="48"/>
      <c r="Q11" s="48"/>
      <c r="R11" s="48"/>
      <c r="S11" s="48"/>
      <c r="T11" s="48"/>
      <c r="U11" s="48"/>
      <c r="V11" s="221"/>
      <c r="W11" s="221"/>
      <c r="X11" s="221"/>
      <c r="Y11" s="221"/>
      <c r="Z11" s="221"/>
      <c r="AA11" s="221"/>
      <c r="AB11" s="221"/>
      <c r="AC11" s="221"/>
      <c r="AD11" s="221"/>
      <c r="AE11" s="193"/>
      <c r="BL11" s="3"/>
      <c r="BM11" s="3"/>
      <c r="BN11" s="3"/>
      <c r="BO11" s="3"/>
      <c r="BP11" s="3"/>
      <c r="BQ11" s="3"/>
      <c r="BR11" s="3"/>
      <c r="BS11" s="3"/>
      <c r="BT11" s="3"/>
      <c r="BU11" s="3"/>
      <c r="BV11" s="3"/>
      <c r="BW11" s="3"/>
      <c r="BX11" s="3"/>
      <c r="BY11" s="3"/>
      <c r="BZ11" s="3"/>
    </row>
    <row r="12" spans="1:78" ht="21" hidden="1">
      <c r="C12" s="252"/>
      <c r="D12" s="253"/>
      <c r="E12" s="253"/>
      <c r="F12" s="242"/>
      <c r="G12" s="242"/>
      <c r="H12" s="242"/>
      <c r="I12" s="242"/>
      <c r="J12" s="242"/>
      <c r="K12" s="242"/>
      <c r="L12" s="242"/>
      <c r="M12" s="242"/>
      <c r="N12" s="92"/>
      <c r="O12" s="48"/>
      <c r="P12" s="48"/>
      <c r="Q12" s="48"/>
      <c r="R12" s="48"/>
      <c r="S12" s="48"/>
      <c r="T12" s="48"/>
      <c r="U12" s="48"/>
      <c r="V12" s="221"/>
      <c r="W12" s="221"/>
      <c r="X12" s="221"/>
      <c r="Y12" s="221"/>
      <c r="Z12" s="221"/>
      <c r="AA12" s="221"/>
      <c r="AB12" s="221"/>
      <c r="AC12" s="221"/>
      <c r="AD12" s="221"/>
      <c r="AE12" s="193"/>
      <c r="BL12" s="3"/>
      <c r="BM12" s="3"/>
      <c r="BN12" s="3"/>
      <c r="BO12" s="3"/>
      <c r="BP12" s="3"/>
      <c r="BQ12" s="3"/>
      <c r="BR12" s="3"/>
      <c r="BS12" s="3"/>
      <c r="BT12" s="3"/>
      <c r="BU12" s="3"/>
      <c r="BV12" s="3"/>
      <c r="BW12" s="3"/>
      <c r="BX12" s="3"/>
      <c r="BY12" s="3"/>
      <c r="BZ12" s="3"/>
    </row>
    <row r="13" spans="1:78" ht="3.75" customHeight="1">
      <c r="C13" s="252"/>
      <c r="D13" s="193"/>
      <c r="E13" s="193"/>
      <c r="F13" s="221"/>
      <c r="G13" s="221"/>
      <c r="H13" s="247" t="s">
        <v>136</v>
      </c>
      <c r="I13" s="247" t="s">
        <v>139</v>
      </c>
      <c r="J13" s="247" t="s">
        <v>141</v>
      </c>
      <c r="K13" s="247" t="s">
        <v>143</v>
      </c>
      <c r="L13" s="247" t="s">
        <v>144</v>
      </c>
      <c r="M13" s="247" t="s">
        <v>145</v>
      </c>
      <c r="N13" s="95" t="s">
        <v>146</v>
      </c>
      <c r="O13" s="102" t="s">
        <v>485</v>
      </c>
      <c r="P13" s="102" t="s">
        <v>487</v>
      </c>
      <c r="Q13" s="95"/>
      <c r="R13" s="95"/>
      <c r="S13" s="95"/>
      <c r="T13" s="95"/>
      <c r="U13" s="48"/>
      <c r="V13" s="193"/>
      <c r="W13" s="193"/>
      <c r="X13" s="193"/>
      <c r="Y13" s="193"/>
      <c r="Z13" s="193"/>
      <c r="AA13" s="193"/>
      <c r="AB13" s="193"/>
      <c r="AC13" s="193"/>
      <c r="AD13" s="193"/>
      <c r="AE13" s="193"/>
      <c r="BL13" s="3"/>
      <c r="BM13" s="3"/>
      <c r="BN13" s="3"/>
      <c r="BO13" s="3"/>
      <c r="BP13" s="3"/>
      <c r="BQ13" s="3"/>
      <c r="BR13" s="3"/>
      <c r="BS13" s="3"/>
      <c r="BT13" s="3"/>
      <c r="BU13" s="3"/>
      <c r="BV13" s="3"/>
      <c r="BW13" s="3"/>
      <c r="BX13" s="3"/>
      <c r="BY13" s="3"/>
      <c r="BZ13" s="3"/>
    </row>
    <row r="14" spans="1:78" s="254" customFormat="1" ht="21" customHeight="1">
      <c r="C14" s="193"/>
      <c r="D14" s="424" t="s">
        <v>2379</v>
      </c>
      <c r="E14" s="255" t="s">
        <v>446</v>
      </c>
      <c r="F14" s="221"/>
      <c r="G14" s="221"/>
      <c r="H14" s="221" t="s">
        <v>155</v>
      </c>
      <c r="I14" s="221" t="s">
        <v>159</v>
      </c>
      <c r="J14" s="221" t="s">
        <v>447</v>
      </c>
      <c r="K14" s="221" t="s">
        <v>160</v>
      </c>
      <c r="L14" s="221" t="s">
        <v>0</v>
      </c>
      <c r="M14" s="221" t="s">
        <v>428</v>
      </c>
      <c r="N14" s="48" t="s">
        <v>428</v>
      </c>
      <c r="O14" s="48" t="s">
        <v>0</v>
      </c>
      <c r="P14" s="48" t="s">
        <v>477</v>
      </c>
      <c r="Q14" s="48"/>
      <c r="R14" s="48"/>
      <c r="S14" s="48"/>
      <c r="T14" s="48"/>
      <c r="U14" s="48"/>
      <c r="V14" s="97"/>
      <c r="W14" s="74"/>
      <c r="X14" s="75"/>
      <c r="Y14" s="73"/>
      <c r="Z14" s="74"/>
      <c r="AA14" s="75"/>
      <c r="AB14" s="73"/>
      <c r="AC14" s="74"/>
      <c r="AD14" s="75"/>
      <c r="AE14" s="256"/>
      <c r="BL14" s="54"/>
      <c r="BM14" s="54"/>
      <c r="BN14" s="54"/>
      <c r="BO14" s="54"/>
      <c r="BP14" s="54"/>
      <c r="BQ14" s="54"/>
      <c r="BR14" s="54"/>
      <c r="BS14" s="54"/>
      <c r="BT14" s="54"/>
      <c r="BU14" s="54"/>
      <c r="BV14" s="54"/>
      <c r="BW14" s="54"/>
      <c r="BX14" s="54"/>
      <c r="BY14" s="54"/>
      <c r="BZ14" s="54"/>
    </row>
    <row r="15" spans="1:78" s="254" customFormat="1" ht="21" customHeight="1">
      <c r="C15" s="193"/>
      <c r="D15" s="424"/>
      <c r="E15" s="255">
        <v>15</v>
      </c>
      <c r="F15" s="221"/>
      <c r="G15" s="221"/>
      <c r="H15" s="221" t="s">
        <v>155</v>
      </c>
      <c r="I15" s="221" t="s">
        <v>159</v>
      </c>
      <c r="J15" s="221" t="s">
        <v>448</v>
      </c>
      <c r="K15" s="221" t="s">
        <v>160</v>
      </c>
      <c r="L15" s="221" t="s">
        <v>0</v>
      </c>
      <c r="M15" s="221" t="s">
        <v>428</v>
      </c>
      <c r="N15" s="48" t="s">
        <v>428</v>
      </c>
      <c r="O15" s="48" t="s">
        <v>0</v>
      </c>
      <c r="P15" s="48" t="s">
        <v>477</v>
      </c>
      <c r="Q15" s="48"/>
      <c r="R15" s="48"/>
      <c r="S15" s="48"/>
      <c r="T15" s="48"/>
      <c r="U15" s="48"/>
      <c r="V15" s="97"/>
      <c r="W15" s="74"/>
      <c r="X15" s="75"/>
      <c r="Y15" s="73"/>
      <c r="Z15" s="74"/>
      <c r="AA15" s="75"/>
      <c r="AB15" s="73"/>
      <c r="AC15" s="74"/>
      <c r="AD15" s="75"/>
      <c r="AE15" s="256"/>
      <c r="BL15" s="54"/>
      <c r="BM15" s="54"/>
      <c r="BN15" s="54"/>
      <c r="BO15" s="54"/>
      <c r="BP15" s="54"/>
      <c r="BQ15" s="54"/>
      <c r="BR15" s="54"/>
      <c r="BS15" s="54"/>
      <c r="BT15" s="54"/>
      <c r="BU15" s="54"/>
      <c r="BV15" s="54"/>
      <c r="BW15" s="54"/>
      <c r="BX15" s="54"/>
      <c r="BY15" s="54"/>
      <c r="BZ15" s="54"/>
    </row>
    <row r="16" spans="1:78" s="254" customFormat="1" ht="21" customHeight="1">
      <c r="C16" s="193"/>
      <c r="D16" s="424"/>
      <c r="E16" s="255">
        <v>16</v>
      </c>
      <c r="F16" s="221"/>
      <c r="G16" s="221"/>
      <c r="H16" s="221" t="s">
        <v>155</v>
      </c>
      <c r="I16" s="221" t="s">
        <v>159</v>
      </c>
      <c r="J16" s="221" t="s">
        <v>176</v>
      </c>
      <c r="K16" s="221" t="s">
        <v>160</v>
      </c>
      <c r="L16" s="221" t="s">
        <v>0</v>
      </c>
      <c r="M16" s="221" t="s">
        <v>428</v>
      </c>
      <c r="N16" s="48" t="s">
        <v>428</v>
      </c>
      <c r="O16" s="48" t="s">
        <v>0</v>
      </c>
      <c r="P16" s="48" t="s">
        <v>477</v>
      </c>
      <c r="Q16" s="48"/>
      <c r="R16" s="48"/>
      <c r="S16" s="48"/>
      <c r="T16" s="48"/>
      <c r="U16" s="48"/>
      <c r="V16" s="97"/>
      <c r="W16" s="74"/>
      <c r="X16" s="75"/>
      <c r="Y16" s="73"/>
      <c r="Z16" s="74"/>
      <c r="AA16" s="75"/>
      <c r="AB16" s="73"/>
      <c r="AC16" s="74"/>
      <c r="AD16" s="75"/>
      <c r="AE16" s="256"/>
      <c r="BL16" s="54"/>
      <c r="BM16" s="54"/>
      <c r="BN16" s="54"/>
      <c r="BO16" s="54"/>
      <c r="BP16" s="54"/>
      <c r="BQ16" s="54"/>
      <c r="BR16" s="54"/>
      <c r="BS16" s="54"/>
      <c r="BT16" s="54"/>
      <c r="BU16" s="54"/>
      <c r="BV16" s="54"/>
      <c r="BW16" s="54"/>
      <c r="BX16" s="54"/>
      <c r="BY16" s="54"/>
      <c r="BZ16" s="54"/>
    </row>
    <row r="17" spans="3:78" s="254" customFormat="1" ht="21" customHeight="1">
      <c r="C17" s="193"/>
      <c r="D17" s="424"/>
      <c r="E17" s="255">
        <v>17</v>
      </c>
      <c r="F17" s="221"/>
      <c r="G17" s="221"/>
      <c r="H17" s="221" t="s">
        <v>155</v>
      </c>
      <c r="I17" s="221" t="s">
        <v>159</v>
      </c>
      <c r="J17" s="221" t="s">
        <v>177</v>
      </c>
      <c r="K17" s="221" t="s">
        <v>160</v>
      </c>
      <c r="L17" s="221" t="s">
        <v>0</v>
      </c>
      <c r="M17" s="221" t="s">
        <v>428</v>
      </c>
      <c r="N17" s="48" t="s">
        <v>428</v>
      </c>
      <c r="O17" s="48" t="s">
        <v>0</v>
      </c>
      <c r="P17" s="48" t="s">
        <v>477</v>
      </c>
      <c r="Q17" s="48"/>
      <c r="R17" s="48"/>
      <c r="S17" s="48"/>
      <c r="T17" s="48"/>
      <c r="U17" s="48"/>
      <c r="V17" s="97"/>
      <c r="W17" s="74"/>
      <c r="X17" s="75"/>
      <c r="Y17" s="73"/>
      <c r="Z17" s="74"/>
      <c r="AA17" s="75"/>
      <c r="AB17" s="73"/>
      <c r="AC17" s="74"/>
      <c r="AD17" s="75"/>
      <c r="AE17" s="256"/>
      <c r="BL17" s="54"/>
      <c r="BM17" s="54"/>
      <c r="BN17" s="54"/>
      <c r="BO17" s="54"/>
      <c r="BP17" s="54"/>
      <c r="BQ17" s="54"/>
      <c r="BR17" s="54"/>
      <c r="BS17" s="54"/>
      <c r="BT17" s="54"/>
      <c r="BU17" s="54"/>
      <c r="BV17" s="54"/>
      <c r="BW17" s="54"/>
      <c r="BX17" s="54"/>
      <c r="BY17" s="54"/>
      <c r="BZ17" s="54"/>
    </row>
    <row r="18" spans="3:78" s="254" customFormat="1" ht="21" customHeight="1">
      <c r="C18" s="193"/>
      <c r="D18" s="424"/>
      <c r="E18" s="255">
        <v>18</v>
      </c>
      <c r="F18" s="221"/>
      <c r="G18" s="221"/>
      <c r="H18" s="221" t="s">
        <v>155</v>
      </c>
      <c r="I18" s="221" t="s">
        <v>159</v>
      </c>
      <c r="J18" s="221" t="s">
        <v>178</v>
      </c>
      <c r="K18" s="221" t="s">
        <v>160</v>
      </c>
      <c r="L18" s="221" t="s">
        <v>0</v>
      </c>
      <c r="M18" s="221" t="s">
        <v>428</v>
      </c>
      <c r="N18" s="48" t="s">
        <v>428</v>
      </c>
      <c r="O18" s="48" t="s">
        <v>0</v>
      </c>
      <c r="P18" s="48" t="s">
        <v>477</v>
      </c>
      <c r="Q18" s="48"/>
      <c r="R18" s="48"/>
      <c r="S18" s="48"/>
      <c r="T18" s="48"/>
      <c r="U18" s="48"/>
      <c r="V18" s="97"/>
      <c r="W18" s="74"/>
      <c r="X18" s="75"/>
      <c r="Y18" s="73"/>
      <c r="Z18" s="74"/>
      <c r="AA18" s="75"/>
      <c r="AB18" s="73"/>
      <c r="AC18" s="74"/>
      <c r="AD18" s="75"/>
      <c r="AE18" s="256"/>
      <c r="BL18" s="54"/>
      <c r="BM18" s="54"/>
      <c r="BN18" s="54"/>
      <c r="BO18" s="54"/>
      <c r="BP18" s="54"/>
      <c r="BQ18" s="54"/>
      <c r="BR18" s="54"/>
      <c r="BS18" s="54"/>
      <c r="BT18" s="54"/>
      <c r="BU18" s="54"/>
      <c r="BV18" s="54"/>
      <c r="BW18" s="54"/>
      <c r="BX18" s="54"/>
      <c r="BY18" s="54"/>
      <c r="BZ18" s="54"/>
    </row>
    <row r="19" spans="3:78" s="254" customFormat="1" ht="21" customHeight="1">
      <c r="C19" s="193"/>
      <c r="D19" s="424"/>
      <c r="E19" s="255">
        <v>19</v>
      </c>
      <c r="F19" s="221"/>
      <c r="G19" s="221"/>
      <c r="H19" s="221" t="s">
        <v>155</v>
      </c>
      <c r="I19" s="221" t="s">
        <v>159</v>
      </c>
      <c r="J19" s="221" t="s">
        <v>179</v>
      </c>
      <c r="K19" s="221" t="s">
        <v>160</v>
      </c>
      <c r="L19" s="221" t="s">
        <v>0</v>
      </c>
      <c r="M19" s="221" t="s">
        <v>428</v>
      </c>
      <c r="N19" s="48" t="s">
        <v>428</v>
      </c>
      <c r="O19" s="48" t="s">
        <v>0</v>
      </c>
      <c r="P19" s="48" t="s">
        <v>477</v>
      </c>
      <c r="Q19" s="48"/>
      <c r="R19" s="48"/>
      <c r="S19" s="48"/>
      <c r="T19" s="48"/>
      <c r="U19" s="48"/>
      <c r="V19" s="97"/>
      <c r="W19" s="74"/>
      <c r="X19" s="75"/>
      <c r="Y19" s="73"/>
      <c r="Z19" s="74"/>
      <c r="AA19" s="75"/>
      <c r="AB19" s="73"/>
      <c r="AC19" s="74"/>
      <c r="AD19" s="75"/>
      <c r="AE19" s="256"/>
      <c r="BL19" s="54"/>
      <c r="BM19" s="54"/>
      <c r="BN19" s="54"/>
      <c r="BO19" s="54"/>
      <c r="BP19" s="54"/>
      <c r="BQ19" s="54"/>
      <c r="BR19" s="54"/>
      <c r="BS19" s="54"/>
      <c r="BT19" s="54"/>
      <c r="BU19" s="54"/>
      <c r="BV19" s="54"/>
      <c r="BW19" s="54"/>
      <c r="BX19" s="54"/>
      <c r="BY19" s="54"/>
      <c r="BZ19" s="54"/>
    </row>
    <row r="20" spans="3:78" s="254" customFormat="1" ht="21" customHeight="1">
      <c r="C20" s="193"/>
      <c r="D20" s="424"/>
      <c r="E20" s="255">
        <v>20</v>
      </c>
      <c r="F20" s="221"/>
      <c r="G20" s="221"/>
      <c r="H20" s="221" t="s">
        <v>155</v>
      </c>
      <c r="I20" s="221" t="s">
        <v>159</v>
      </c>
      <c r="J20" s="221" t="s">
        <v>180</v>
      </c>
      <c r="K20" s="221" t="s">
        <v>160</v>
      </c>
      <c r="L20" s="221" t="s">
        <v>0</v>
      </c>
      <c r="M20" s="221" t="s">
        <v>428</v>
      </c>
      <c r="N20" s="48" t="s">
        <v>428</v>
      </c>
      <c r="O20" s="48" t="s">
        <v>0</v>
      </c>
      <c r="P20" s="48" t="s">
        <v>477</v>
      </c>
      <c r="Q20" s="48"/>
      <c r="R20" s="48"/>
      <c r="S20" s="48"/>
      <c r="T20" s="48"/>
      <c r="U20" s="48"/>
      <c r="V20" s="97"/>
      <c r="W20" s="74"/>
      <c r="X20" s="75"/>
      <c r="Y20" s="73"/>
      <c r="Z20" s="74"/>
      <c r="AA20" s="75"/>
      <c r="AB20" s="73"/>
      <c r="AC20" s="74"/>
      <c r="AD20" s="75"/>
      <c r="AE20" s="256"/>
      <c r="BL20" s="54"/>
      <c r="BM20" s="54"/>
      <c r="BN20" s="54"/>
      <c r="BO20" s="54"/>
      <c r="BP20" s="54"/>
      <c r="BQ20" s="54"/>
      <c r="BR20" s="54"/>
      <c r="BS20" s="54"/>
      <c r="BT20" s="54"/>
      <c r="BU20" s="54"/>
      <c r="BV20" s="54"/>
      <c r="BW20" s="54"/>
      <c r="BX20" s="54"/>
      <c r="BY20" s="54"/>
      <c r="BZ20" s="54"/>
    </row>
    <row r="21" spans="3:78" s="254" customFormat="1" ht="21" customHeight="1">
      <c r="C21" s="193"/>
      <c r="D21" s="424"/>
      <c r="E21" s="255">
        <v>21</v>
      </c>
      <c r="F21" s="221"/>
      <c r="G21" s="221"/>
      <c r="H21" s="221" t="s">
        <v>155</v>
      </c>
      <c r="I21" s="221" t="s">
        <v>159</v>
      </c>
      <c r="J21" s="221" t="s">
        <v>181</v>
      </c>
      <c r="K21" s="221" t="s">
        <v>160</v>
      </c>
      <c r="L21" s="221" t="s">
        <v>0</v>
      </c>
      <c r="M21" s="221" t="s">
        <v>428</v>
      </c>
      <c r="N21" s="48" t="s">
        <v>428</v>
      </c>
      <c r="O21" s="48" t="s">
        <v>0</v>
      </c>
      <c r="P21" s="48" t="s">
        <v>477</v>
      </c>
      <c r="Q21" s="48"/>
      <c r="R21" s="48"/>
      <c r="S21" s="48"/>
      <c r="T21" s="48"/>
      <c r="U21" s="48"/>
      <c r="V21" s="97"/>
      <c r="W21" s="74"/>
      <c r="X21" s="75"/>
      <c r="Y21" s="73"/>
      <c r="Z21" s="74"/>
      <c r="AA21" s="75"/>
      <c r="AB21" s="73"/>
      <c r="AC21" s="74"/>
      <c r="AD21" s="75"/>
      <c r="AE21" s="256"/>
      <c r="BL21" s="54"/>
      <c r="BM21" s="54"/>
      <c r="BN21" s="54"/>
      <c r="BO21" s="54"/>
      <c r="BP21" s="54"/>
      <c r="BQ21" s="54"/>
      <c r="BR21" s="54"/>
      <c r="BS21" s="54"/>
      <c r="BT21" s="54"/>
      <c r="BU21" s="54"/>
      <c r="BV21" s="54"/>
      <c r="BW21" s="54"/>
      <c r="BX21" s="54"/>
      <c r="BY21" s="54"/>
      <c r="BZ21" s="54"/>
    </row>
    <row r="22" spans="3:78" s="254" customFormat="1" ht="21" customHeight="1">
      <c r="C22" s="193"/>
      <c r="D22" s="424"/>
      <c r="E22" s="255">
        <v>22</v>
      </c>
      <c r="F22" s="221"/>
      <c r="G22" s="221"/>
      <c r="H22" s="221" t="s">
        <v>155</v>
      </c>
      <c r="I22" s="221" t="s">
        <v>159</v>
      </c>
      <c r="J22" s="221" t="s">
        <v>182</v>
      </c>
      <c r="K22" s="221" t="s">
        <v>160</v>
      </c>
      <c r="L22" s="221" t="s">
        <v>0</v>
      </c>
      <c r="M22" s="221" t="s">
        <v>428</v>
      </c>
      <c r="N22" s="48" t="s">
        <v>428</v>
      </c>
      <c r="O22" s="48" t="s">
        <v>0</v>
      </c>
      <c r="P22" s="48" t="s">
        <v>477</v>
      </c>
      <c r="Q22" s="48"/>
      <c r="R22" s="48"/>
      <c r="S22" s="48"/>
      <c r="T22" s="48"/>
      <c r="U22" s="48"/>
      <c r="V22" s="97"/>
      <c r="W22" s="74"/>
      <c r="X22" s="75"/>
      <c r="Y22" s="73"/>
      <c r="Z22" s="74"/>
      <c r="AA22" s="75"/>
      <c r="AB22" s="73"/>
      <c r="AC22" s="74"/>
      <c r="AD22" s="75"/>
      <c r="AE22" s="256"/>
      <c r="BL22" s="54"/>
      <c r="BM22" s="54"/>
      <c r="BN22" s="54"/>
      <c r="BO22" s="54"/>
      <c r="BP22" s="54"/>
      <c r="BQ22" s="54"/>
      <c r="BR22" s="54"/>
      <c r="BS22" s="54"/>
      <c r="BT22" s="54"/>
      <c r="BU22" s="54"/>
      <c r="BV22" s="54"/>
      <c r="BW22" s="54"/>
      <c r="BX22" s="54"/>
      <c r="BY22" s="54"/>
      <c r="BZ22" s="54"/>
    </row>
    <row r="23" spans="3:78" s="254" customFormat="1" ht="21" customHeight="1">
      <c r="C23" s="193"/>
      <c r="D23" s="424"/>
      <c r="E23" s="255">
        <v>23</v>
      </c>
      <c r="F23" s="221"/>
      <c r="G23" s="221"/>
      <c r="H23" s="221" t="s">
        <v>155</v>
      </c>
      <c r="I23" s="221" t="s">
        <v>159</v>
      </c>
      <c r="J23" s="221" t="s">
        <v>183</v>
      </c>
      <c r="K23" s="221" t="s">
        <v>160</v>
      </c>
      <c r="L23" s="221" t="s">
        <v>0</v>
      </c>
      <c r="M23" s="221" t="s">
        <v>428</v>
      </c>
      <c r="N23" s="48" t="s">
        <v>428</v>
      </c>
      <c r="O23" s="48" t="s">
        <v>0</v>
      </c>
      <c r="P23" s="48" t="s">
        <v>477</v>
      </c>
      <c r="Q23" s="48"/>
      <c r="R23" s="48"/>
      <c r="S23" s="48"/>
      <c r="T23" s="48"/>
      <c r="U23" s="48"/>
      <c r="V23" s="97"/>
      <c r="W23" s="74"/>
      <c r="X23" s="75"/>
      <c r="Y23" s="73"/>
      <c r="Z23" s="74"/>
      <c r="AA23" s="75"/>
      <c r="AB23" s="73"/>
      <c r="AC23" s="74"/>
      <c r="AD23" s="75"/>
      <c r="AE23" s="256"/>
      <c r="BL23" s="54"/>
      <c r="BM23" s="54"/>
      <c r="BN23" s="54"/>
      <c r="BO23" s="54"/>
      <c r="BP23" s="54"/>
      <c r="BQ23" s="54"/>
      <c r="BR23" s="54"/>
      <c r="BS23" s="54"/>
      <c r="BT23" s="54"/>
      <c r="BU23" s="54"/>
      <c r="BV23" s="54"/>
      <c r="BW23" s="54"/>
      <c r="BX23" s="54"/>
      <c r="BY23" s="54"/>
      <c r="BZ23" s="54"/>
    </row>
    <row r="24" spans="3:78" s="254" customFormat="1" ht="21" customHeight="1">
      <c r="C24" s="193"/>
      <c r="D24" s="424"/>
      <c r="E24" s="255">
        <v>24</v>
      </c>
      <c r="F24" s="221"/>
      <c r="G24" s="221"/>
      <c r="H24" s="221" t="s">
        <v>155</v>
      </c>
      <c r="I24" s="221" t="s">
        <v>159</v>
      </c>
      <c r="J24" s="221" t="s">
        <v>184</v>
      </c>
      <c r="K24" s="221" t="s">
        <v>160</v>
      </c>
      <c r="L24" s="221" t="s">
        <v>0</v>
      </c>
      <c r="M24" s="221" t="s">
        <v>428</v>
      </c>
      <c r="N24" s="48" t="s">
        <v>428</v>
      </c>
      <c r="O24" s="48" t="s">
        <v>0</v>
      </c>
      <c r="P24" s="48" t="s">
        <v>477</v>
      </c>
      <c r="Q24" s="48"/>
      <c r="R24" s="48"/>
      <c r="S24" s="48"/>
      <c r="T24" s="48"/>
      <c r="U24" s="48"/>
      <c r="V24" s="97"/>
      <c r="W24" s="74"/>
      <c r="X24" s="75"/>
      <c r="Y24" s="73"/>
      <c r="Z24" s="74"/>
      <c r="AA24" s="75"/>
      <c r="AB24" s="73"/>
      <c r="AC24" s="74"/>
      <c r="AD24" s="75"/>
      <c r="AE24" s="256"/>
      <c r="BL24" s="54"/>
      <c r="BM24" s="54"/>
      <c r="BN24" s="54"/>
      <c r="BO24" s="54"/>
      <c r="BP24" s="54"/>
      <c r="BQ24" s="54"/>
      <c r="BR24" s="54"/>
      <c r="BS24" s="54"/>
      <c r="BT24" s="54"/>
      <c r="BU24" s="54"/>
      <c r="BV24" s="54"/>
      <c r="BW24" s="54"/>
      <c r="BX24" s="54"/>
      <c r="BY24" s="54"/>
      <c r="BZ24" s="54"/>
    </row>
    <row r="25" spans="3:78" s="254" customFormat="1" ht="21" customHeight="1">
      <c r="C25" s="193"/>
      <c r="D25" s="424"/>
      <c r="E25" s="255">
        <v>25</v>
      </c>
      <c r="F25" s="221"/>
      <c r="G25" s="221"/>
      <c r="H25" s="221" t="s">
        <v>155</v>
      </c>
      <c r="I25" s="221" t="s">
        <v>159</v>
      </c>
      <c r="J25" s="221" t="s">
        <v>185</v>
      </c>
      <c r="K25" s="221" t="s">
        <v>160</v>
      </c>
      <c r="L25" s="221" t="s">
        <v>0</v>
      </c>
      <c r="M25" s="221" t="s">
        <v>428</v>
      </c>
      <c r="N25" s="48" t="s">
        <v>428</v>
      </c>
      <c r="O25" s="48" t="s">
        <v>0</v>
      </c>
      <c r="P25" s="48" t="s">
        <v>477</v>
      </c>
      <c r="Q25" s="48"/>
      <c r="R25" s="48"/>
      <c r="S25" s="48"/>
      <c r="T25" s="48"/>
      <c r="U25" s="48"/>
      <c r="V25" s="97"/>
      <c r="W25" s="74"/>
      <c r="X25" s="75"/>
      <c r="Y25" s="73"/>
      <c r="Z25" s="74"/>
      <c r="AA25" s="75"/>
      <c r="AB25" s="73"/>
      <c r="AC25" s="74"/>
      <c r="AD25" s="75"/>
      <c r="AE25" s="256"/>
      <c r="BL25" s="54"/>
      <c r="BM25" s="54"/>
      <c r="BN25" s="54"/>
      <c r="BO25" s="54"/>
      <c r="BP25" s="54"/>
      <c r="BQ25" s="54"/>
      <c r="BR25" s="54"/>
      <c r="BS25" s="54"/>
      <c r="BT25" s="54"/>
      <c r="BU25" s="54"/>
      <c r="BV25" s="54"/>
      <c r="BW25" s="54"/>
      <c r="BX25" s="54"/>
      <c r="BY25" s="54"/>
      <c r="BZ25" s="54"/>
    </row>
    <row r="26" spans="3:78" s="254" customFormat="1" ht="21" customHeight="1">
      <c r="C26" s="193"/>
      <c r="D26" s="424"/>
      <c r="E26" s="255">
        <v>26</v>
      </c>
      <c r="F26" s="221"/>
      <c r="G26" s="221"/>
      <c r="H26" s="221" t="s">
        <v>155</v>
      </c>
      <c r="I26" s="221" t="s">
        <v>159</v>
      </c>
      <c r="J26" s="221" t="s">
        <v>186</v>
      </c>
      <c r="K26" s="221" t="s">
        <v>160</v>
      </c>
      <c r="L26" s="221" t="s">
        <v>0</v>
      </c>
      <c r="M26" s="221" t="s">
        <v>428</v>
      </c>
      <c r="N26" s="48" t="s">
        <v>428</v>
      </c>
      <c r="O26" s="48" t="s">
        <v>0</v>
      </c>
      <c r="P26" s="48" t="s">
        <v>477</v>
      </c>
      <c r="Q26" s="48"/>
      <c r="R26" s="48"/>
      <c r="S26" s="48"/>
      <c r="T26" s="48"/>
      <c r="U26" s="48"/>
      <c r="V26" s="97"/>
      <c r="W26" s="74"/>
      <c r="X26" s="75"/>
      <c r="Y26" s="73"/>
      <c r="Z26" s="74"/>
      <c r="AA26" s="75"/>
      <c r="AB26" s="73"/>
      <c r="AC26" s="74"/>
      <c r="AD26" s="75"/>
      <c r="AE26" s="256"/>
      <c r="BL26" s="54"/>
      <c r="BM26" s="54"/>
      <c r="BN26" s="54"/>
      <c r="BO26" s="54"/>
      <c r="BP26" s="54"/>
      <c r="BQ26" s="54"/>
      <c r="BR26" s="54"/>
      <c r="BS26" s="54"/>
      <c r="BT26" s="54"/>
      <c r="BU26" s="54"/>
      <c r="BV26" s="54"/>
      <c r="BW26" s="54"/>
      <c r="BX26" s="54"/>
      <c r="BY26" s="54"/>
      <c r="BZ26" s="54"/>
    </row>
    <row r="27" spans="3:78" s="254" customFormat="1" ht="21" customHeight="1">
      <c r="C27" s="193"/>
      <c r="D27" s="424"/>
      <c r="E27" s="255">
        <v>27</v>
      </c>
      <c r="F27" s="221"/>
      <c r="G27" s="221"/>
      <c r="H27" s="221" t="s">
        <v>155</v>
      </c>
      <c r="I27" s="221" t="s">
        <v>159</v>
      </c>
      <c r="J27" s="221" t="s">
        <v>187</v>
      </c>
      <c r="K27" s="221" t="s">
        <v>160</v>
      </c>
      <c r="L27" s="221" t="s">
        <v>0</v>
      </c>
      <c r="M27" s="221" t="s">
        <v>428</v>
      </c>
      <c r="N27" s="48" t="s">
        <v>428</v>
      </c>
      <c r="O27" s="48" t="s">
        <v>0</v>
      </c>
      <c r="P27" s="48" t="s">
        <v>477</v>
      </c>
      <c r="Q27" s="48"/>
      <c r="R27" s="48"/>
      <c r="S27" s="48"/>
      <c r="T27" s="48"/>
      <c r="U27" s="48"/>
      <c r="V27" s="97"/>
      <c r="W27" s="74"/>
      <c r="X27" s="75"/>
      <c r="Y27" s="73"/>
      <c r="Z27" s="74"/>
      <c r="AA27" s="75"/>
      <c r="AB27" s="73"/>
      <c r="AC27" s="74"/>
      <c r="AD27" s="75"/>
      <c r="AE27" s="256"/>
      <c r="BL27" s="54"/>
      <c r="BM27" s="54"/>
      <c r="BN27" s="54"/>
      <c r="BO27" s="54"/>
      <c r="BP27" s="54"/>
      <c r="BQ27" s="54"/>
      <c r="BR27" s="54"/>
      <c r="BS27" s="54"/>
      <c r="BT27" s="54"/>
      <c r="BU27" s="54"/>
      <c r="BV27" s="54"/>
      <c r="BW27" s="54"/>
      <c r="BX27" s="54"/>
      <c r="BY27" s="54"/>
      <c r="BZ27" s="54"/>
    </row>
    <row r="28" spans="3:78" s="254" customFormat="1" ht="21" customHeight="1">
      <c r="C28" s="193"/>
      <c r="D28" s="424"/>
      <c r="E28" s="255">
        <v>28</v>
      </c>
      <c r="F28" s="221"/>
      <c r="G28" s="221"/>
      <c r="H28" s="221" t="s">
        <v>155</v>
      </c>
      <c r="I28" s="221" t="s">
        <v>159</v>
      </c>
      <c r="J28" s="221" t="s">
        <v>188</v>
      </c>
      <c r="K28" s="221" t="s">
        <v>160</v>
      </c>
      <c r="L28" s="221" t="s">
        <v>0</v>
      </c>
      <c r="M28" s="221" t="s">
        <v>428</v>
      </c>
      <c r="N28" s="48" t="s">
        <v>428</v>
      </c>
      <c r="O28" s="48" t="s">
        <v>0</v>
      </c>
      <c r="P28" s="48" t="s">
        <v>477</v>
      </c>
      <c r="Q28" s="48"/>
      <c r="R28" s="48"/>
      <c r="S28" s="48"/>
      <c r="T28" s="48"/>
      <c r="U28" s="48"/>
      <c r="V28" s="97"/>
      <c r="W28" s="74"/>
      <c r="X28" s="75"/>
      <c r="Y28" s="73"/>
      <c r="Z28" s="74"/>
      <c r="AA28" s="75"/>
      <c r="AB28" s="73"/>
      <c r="AC28" s="74"/>
      <c r="AD28" s="75"/>
      <c r="AE28" s="256"/>
      <c r="BL28" s="54"/>
      <c r="BM28" s="54"/>
      <c r="BN28" s="54"/>
      <c r="BO28" s="54"/>
      <c r="BP28" s="54"/>
      <c r="BQ28" s="54"/>
      <c r="BR28" s="54"/>
      <c r="BS28" s="54"/>
      <c r="BT28" s="54"/>
      <c r="BU28" s="54"/>
      <c r="BV28" s="54"/>
      <c r="BW28" s="54"/>
      <c r="BX28" s="54"/>
      <c r="BY28" s="54"/>
      <c r="BZ28" s="54"/>
    </row>
    <row r="29" spans="3:78" s="254" customFormat="1" ht="21" customHeight="1">
      <c r="C29" s="193"/>
      <c r="D29" s="424"/>
      <c r="E29" s="255">
        <v>29</v>
      </c>
      <c r="F29" s="221"/>
      <c r="G29" s="221"/>
      <c r="H29" s="221" t="s">
        <v>155</v>
      </c>
      <c r="I29" s="221" t="s">
        <v>159</v>
      </c>
      <c r="J29" s="221" t="s">
        <v>189</v>
      </c>
      <c r="K29" s="221" t="s">
        <v>160</v>
      </c>
      <c r="L29" s="221" t="s">
        <v>0</v>
      </c>
      <c r="M29" s="221" t="s">
        <v>428</v>
      </c>
      <c r="N29" s="48" t="s">
        <v>428</v>
      </c>
      <c r="O29" s="48" t="s">
        <v>0</v>
      </c>
      <c r="P29" s="48" t="s">
        <v>477</v>
      </c>
      <c r="Q29" s="48"/>
      <c r="R29" s="48"/>
      <c r="S29" s="48"/>
      <c r="T29" s="48"/>
      <c r="U29" s="48"/>
      <c r="V29" s="97"/>
      <c r="W29" s="74"/>
      <c r="X29" s="75"/>
      <c r="Y29" s="73"/>
      <c r="Z29" s="74"/>
      <c r="AA29" s="75"/>
      <c r="AB29" s="73"/>
      <c r="AC29" s="74"/>
      <c r="AD29" s="75"/>
      <c r="AE29" s="256"/>
      <c r="BL29" s="54"/>
      <c r="BM29" s="54"/>
      <c r="BN29" s="54"/>
      <c r="BO29" s="54"/>
      <c r="BP29" s="54"/>
      <c r="BQ29" s="54"/>
      <c r="BR29" s="54"/>
      <c r="BS29" s="54"/>
      <c r="BT29" s="54"/>
      <c r="BU29" s="54"/>
      <c r="BV29" s="54"/>
      <c r="BW29" s="54"/>
      <c r="BX29" s="54"/>
      <c r="BY29" s="54"/>
      <c r="BZ29" s="54"/>
    </row>
    <row r="30" spans="3:78" s="254" customFormat="1" ht="21" customHeight="1">
      <c r="C30" s="193"/>
      <c r="D30" s="424"/>
      <c r="E30" s="255">
        <v>30</v>
      </c>
      <c r="F30" s="221"/>
      <c r="G30" s="221"/>
      <c r="H30" s="221" t="s">
        <v>155</v>
      </c>
      <c r="I30" s="221" t="s">
        <v>159</v>
      </c>
      <c r="J30" s="221" t="s">
        <v>190</v>
      </c>
      <c r="K30" s="221" t="s">
        <v>160</v>
      </c>
      <c r="L30" s="221" t="s">
        <v>0</v>
      </c>
      <c r="M30" s="221" t="s">
        <v>428</v>
      </c>
      <c r="N30" s="48" t="s">
        <v>428</v>
      </c>
      <c r="O30" s="48" t="s">
        <v>0</v>
      </c>
      <c r="P30" s="48" t="s">
        <v>477</v>
      </c>
      <c r="Q30" s="48"/>
      <c r="R30" s="48"/>
      <c r="S30" s="48"/>
      <c r="T30" s="48"/>
      <c r="U30" s="48"/>
      <c r="V30" s="97"/>
      <c r="W30" s="74"/>
      <c r="X30" s="75"/>
      <c r="Y30" s="73"/>
      <c r="Z30" s="74"/>
      <c r="AA30" s="75"/>
      <c r="AB30" s="73"/>
      <c r="AC30" s="74"/>
      <c r="AD30" s="75"/>
      <c r="AE30" s="256"/>
      <c r="BL30" s="54"/>
      <c r="BM30" s="54"/>
      <c r="BN30" s="54"/>
      <c r="BO30" s="54"/>
      <c r="BP30" s="54"/>
      <c r="BQ30" s="54"/>
      <c r="BR30" s="54"/>
      <c r="BS30" s="54"/>
      <c r="BT30" s="54"/>
      <c r="BU30" s="54"/>
      <c r="BV30" s="54"/>
      <c r="BW30" s="54"/>
      <c r="BX30" s="54"/>
      <c r="BY30" s="54"/>
      <c r="BZ30" s="54"/>
    </row>
    <row r="31" spans="3:78" s="254" customFormat="1" ht="21" customHeight="1">
      <c r="C31" s="193"/>
      <c r="D31" s="424"/>
      <c r="E31" s="255">
        <v>31</v>
      </c>
      <c r="F31" s="221"/>
      <c r="G31" s="221"/>
      <c r="H31" s="221" t="s">
        <v>155</v>
      </c>
      <c r="I31" s="221" t="s">
        <v>159</v>
      </c>
      <c r="J31" s="221" t="s">
        <v>191</v>
      </c>
      <c r="K31" s="221" t="s">
        <v>160</v>
      </c>
      <c r="L31" s="221" t="s">
        <v>0</v>
      </c>
      <c r="M31" s="221" t="s">
        <v>428</v>
      </c>
      <c r="N31" s="48" t="s">
        <v>428</v>
      </c>
      <c r="O31" s="48" t="s">
        <v>0</v>
      </c>
      <c r="P31" s="48" t="s">
        <v>477</v>
      </c>
      <c r="Q31" s="48"/>
      <c r="R31" s="48"/>
      <c r="S31" s="48"/>
      <c r="T31" s="48"/>
      <c r="U31" s="48"/>
      <c r="V31" s="97"/>
      <c r="W31" s="74"/>
      <c r="X31" s="75"/>
      <c r="Y31" s="73"/>
      <c r="Z31" s="74"/>
      <c r="AA31" s="75"/>
      <c r="AB31" s="73"/>
      <c r="AC31" s="74"/>
      <c r="AD31" s="75"/>
      <c r="AE31" s="256"/>
      <c r="BL31" s="54"/>
      <c r="BM31" s="54"/>
      <c r="BN31" s="54"/>
      <c r="BO31" s="54"/>
      <c r="BP31" s="54"/>
      <c r="BQ31" s="54"/>
      <c r="BR31" s="54"/>
      <c r="BS31" s="54"/>
      <c r="BT31" s="54"/>
      <c r="BU31" s="54"/>
      <c r="BV31" s="54"/>
      <c r="BW31" s="54"/>
      <c r="BX31" s="54"/>
      <c r="BY31" s="54"/>
      <c r="BZ31" s="54"/>
    </row>
    <row r="32" spans="3:78" s="254" customFormat="1" ht="21" customHeight="1">
      <c r="C32" s="193"/>
      <c r="D32" s="424"/>
      <c r="E32" s="255">
        <v>32</v>
      </c>
      <c r="F32" s="221"/>
      <c r="G32" s="221"/>
      <c r="H32" s="221" t="s">
        <v>155</v>
      </c>
      <c r="I32" s="221" t="s">
        <v>159</v>
      </c>
      <c r="J32" s="221" t="s">
        <v>192</v>
      </c>
      <c r="K32" s="221" t="s">
        <v>160</v>
      </c>
      <c r="L32" s="221" t="s">
        <v>0</v>
      </c>
      <c r="M32" s="221" t="s">
        <v>428</v>
      </c>
      <c r="N32" s="48" t="s">
        <v>428</v>
      </c>
      <c r="O32" s="48" t="s">
        <v>0</v>
      </c>
      <c r="P32" s="48" t="s">
        <v>477</v>
      </c>
      <c r="Q32" s="48"/>
      <c r="R32" s="48"/>
      <c r="S32" s="48"/>
      <c r="T32" s="48"/>
      <c r="U32" s="48"/>
      <c r="V32" s="97"/>
      <c r="W32" s="74"/>
      <c r="X32" s="75"/>
      <c r="Y32" s="73"/>
      <c r="Z32" s="74"/>
      <c r="AA32" s="75"/>
      <c r="AB32" s="73"/>
      <c r="AC32" s="74"/>
      <c r="AD32" s="75"/>
      <c r="AE32" s="256"/>
      <c r="BL32" s="54"/>
      <c r="BM32" s="54"/>
      <c r="BN32" s="54"/>
      <c r="BO32" s="54"/>
      <c r="BP32" s="54"/>
      <c r="BQ32" s="54"/>
      <c r="BR32" s="54"/>
      <c r="BS32" s="54"/>
      <c r="BT32" s="54"/>
      <c r="BU32" s="54"/>
      <c r="BV32" s="54"/>
      <c r="BW32" s="54"/>
      <c r="BX32" s="54"/>
      <c r="BY32" s="54"/>
      <c r="BZ32" s="54"/>
    </row>
    <row r="33" spans="3:78" s="254" customFormat="1" ht="21" customHeight="1">
      <c r="C33" s="193"/>
      <c r="D33" s="424"/>
      <c r="E33" s="255">
        <v>33</v>
      </c>
      <c r="F33" s="221"/>
      <c r="G33" s="221"/>
      <c r="H33" s="221" t="s">
        <v>155</v>
      </c>
      <c r="I33" s="221" t="s">
        <v>159</v>
      </c>
      <c r="J33" s="221" t="s">
        <v>193</v>
      </c>
      <c r="K33" s="221" t="s">
        <v>160</v>
      </c>
      <c r="L33" s="221" t="s">
        <v>0</v>
      </c>
      <c r="M33" s="221" t="s">
        <v>428</v>
      </c>
      <c r="N33" s="48" t="s">
        <v>428</v>
      </c>
      <c r="O33" s="48" t="s">
        <v>0</v>
      </c>
      <c r="P33" s="48" t="s">
        <v>477</v>
      </c>
      <c r="Q33" s="48"/>
      <c r="R33" s="48"/>
      <c r="S33" s="48"/>
      <c r="T33" s="48"/>
      <c r="U33" s="48"/>
      <c r="V33" s="97"/>
      <c r="W33" s="74"/>
      <c r="X33" s="75"/>
      <c r="Y33" s="73"/>
      <c r="Z33" s="74"/>
      <c r="AA33" s="75"/>
      <c r="AB33" s="73"/>
      <c r="AC33" s="74"/>
      <c r="AD33" s="75"/>
      <c r="AE33" s="256"/>
      <c r="BL33" s="54"/>
      <c r="BM33" s="54"/>
      <c r="BN33" s="54"/>
      <c r="BO33" s="54"/>
      <c r="BP33" s="54"/>
      <c r="BQ33" s="54"/>
      <c r="BR33" s="54"/>
      <c r="BS33" s="54"/>
      <c r="BT33" s="54"/>
      <c r="BU33" s="54"/>
      <c r="BV33" s="54"/>
      <c r="BW33" s="54"/>
      <c r="BX33" s="54"/>
      <c r="BY33" s="54"/>
      <c r="BZ33" s="54"/>
    </row>
    <row r="34" spans="3:78" s="254" customFormat="1" ht="21" customHeight="1">
      <c r="C34" s="193"/>
      <c r="D34" s="424"/>
      <c r="E34" s="255">
        <v>34</v>
      </c>
      <c r="F34" s="221"/>
      <c r="G34" s="221"/>
      <c r="H34" s="221" t="s">
        <v>155</v>
      </c>
      <c r="I34" s="221" t="s">
        <v>159</v>
      </c>
      <c r="J34" s="221" t="s">
        <v>194</v>
      </c>
      <c r="K34" s="221" t="s">
        <v>160</v>
      </c>
      <c r="L34" s="221" t="s">
        <v>0</v>
      </c>
      <c r="M34" s="221" t="s">
        <v>428</v>
      </c>
      <c r="N34" s="48" t="s">
        <v>428</v>
      </c>
      <c r="O34" s="48" t="s">
        <v>0</v>
      </c>
      <c r="P34" s="48" t="s">
        <v>477</v>
      </c>
      <c r="Q34" s="48"/>
      <c r="R34" s="48"/>
      <c r="S34" s="48"/>
      <c r="T34" s="48"/>
      <c r="U34" s="48"/>
      <c r="V34" s="97"/>
      <c r="W34" s="74"/>
      <c r="X34" s="75"/>
      <c r="Y34" s="73"/>
      <c r="Z34" s="74"/>
      <c r="AA34" s="75"/>
      <c r="AB34" s="73"/>
      <c r="AC34" s="74"/>
      <c r="AD34" s="75"/>
      <c r="AE34" s="256"/>
      <c r="BL34" s="54"/>
      <c r="BM34" s="54"/>
      <c r="BN34" s="54"/>
      <c r="BO34" s="54"/>
      <c r="BP34" s="54"/>
      <c r="BQ34" s="54"/>
      <c r="BR34" s="54"/>
      <c r="BS34" s="54"/>
      <c r="BT34" s="54"/>
      <c r="BU34" s="54"/>
      <c r="BV34" s="54"/>
      <c r="BW34" s="54"/>
      <c r="BX34" s="54"/>
      <c r="BY34" s="54"/>
      <c r="BZ34" s="54"/>
    </row>
    <row r="35" spans="3:78" s="254" customFormat="1" ht="21" customHeight="1">
      <c r="C35" s="193"/>
      <c r="D35" s="424"/>
      <c r="E35" s="255" t="s">
        <v>99</v>
      </c>
      <c r="F35" s="221"/>
      <c r="G35" s="221"/>
      <c r="H35" s="221" t="s">
        <v>155</v>
      </c>
      <c r="I35" s="221" t="s">
        <v>159</v>
      </c>
      <c r="J35" s="221" t="s">
        <v>195</v>
      </c>
      <c r="K35" s="221" t="s">
        <v>160</v>
      </c>
      <c r="L35" s="221" t="s">
        <v>0</v>
      </c>
      <c r="M35" s="221" t="s">
        <v>428</v>
      </c>
      <c r="N35" s="48" t="s">
        <v>428</v>
      </c>
      <c r="O35" s="48" t="s">
        <v>0</v>
      </c>
      <c r="P35" s="48" t="s">
        <v>477</v>
      </c>
      <c r="Q35" s="48"/>
      <c r="R35" s="48"/>
      <c r="S35" s="48"/>
      <c r="T35" s="48"/>
      <c r="U35" s="48"/>
      <c r="V35" s="97"/>
      <c r="W35" s="74"/>
      <c r="X35" s="75"/>
      <c r="Y35" s="73"/>
      <c r="Z35" s="74"/>
      <c r="AA35" s="75"/>
      <c r="AB35" s="73"/>
      <c r="AC35" s="74"/>
      <c r="AD35" s="75"/>
      <c r="AE35" s="256"/>
      <c r="BL35" s="54"/>
      <c r="BM35" s="54"/>
      <c r="BN35" s="54"/>
      <c r="BO35" s="54"/>
      <c r="BP35" s="54"/>
      <c r="BQ35" s="54"/>
      <c r="BR35" s="54"/>
      <c r="BS35" s="54"/>
      <c r="BT35" s="54"/>
      <c r="BU35" s="54"/>
      <c r="BV35" s="54"/>
      <c r="BW35" s="54"/>
      <c r="BX35" s="54"/>
      <c r="BY35" s="54"/>
      <c r="BZ35" s="54"/>
    </row>
    <row r="36" spans="3:78" s="254" customFormat="1" ht="21" customHeight="1">
      <c r="C36" s="193"/>
      <c r="D36" s="424"/>
      <c r="E36" s="255" t="s">
        <v>100</v>
      </c>
      <c r="F36" s="221"/>
      <c r="G36" s="221"/>
      <c r="H36" s="221" t="s">
        <v>155</v>
      </c>
      <c r="I36" s="221" t="s">
        <v>159</v>
      </c>
      <c r="J36" s="221" t="s">
        <v>196</v>
      </c>
      <c r="K36" s="221" t="s">
        <v>160</v>
      </c>
      <c r="L36" s="221" t="s">
        <v>0</v>
      </c>
      <c r="M36" s="221" t="s">
        <v>428</v>
      </c>
      <c r="N36" s="48" t="s">
        <v>428</v>
      </c>
      <c r="O36" s="48" t="s">
        <v>0</v>
      </c>
      <c r="P36" s="48" t="s">
        <v>477</v>
      </c>
      <c r="Q36" s="48"/>
      <c r="R36" s="48"/>
      <c r="S36" s="48"/>
      <c r="T36" s="48"/>
      <c r="U36" s="48"/>
      <c r="V36" s="97"/>
      <c r="W36" s="74"/>
      <c r="X36" s="75"/>
      <c r="Y36" s="73"/>
      <c r="Z36" s="74"/>
      <c r="AA36" s="75"/>
      <c r="AB36" s="73"/>
      <c r="AC36" s="74"/>
      <c r="AD36" s="75"/>
      <c r="AE36" s="256"/>
      <c r="BL36" s="54"/>
      <c r="BM36" s="54"/>
      <c r="BN36" s="54"/>
      <c r="BO36" s="54"/>
      <c r="BP36" s="54"/>
      <c r="BQ36" s="54"/>
      <c r="BR36" s="54"/>
      <c r="BS36" s="54"/>
      <c r="BT36" s="54"/>
      <c r="BU36" s="54"/>
      <c r="BV36" s="54"/>
      <c r="BW36" s="54"/>
      <c r="BX36" s="54"/>
      <c r="BY36" s="54"/>
      <c r="BZ36" s="54"/>
    </row>
    <row r="37" spans="3:78" s="254" customFormat="1" ht="21" customHeight="1">
      <c r="C37" s="193"/>
      <c r="D37" s="424"/>
      <c r="E37" s="255" t="s">
        <v>101</v>
      </c>
      <c r="F37" s="221"/>
      <c r="G37" s="221"/>
      <c r="H37" s="221" t="s">
        <v>155</v>
      </c>
      <c r="I37" s="221" t="s">
        <v>159</v>
      </c>
      <c r="J37" s="221" t="s">
        <v>197</v>
      </c>
      <c r="K37" s="221" t="s">
        <v>160</v>
      </c>
      <c r="L37" s="221" t="s">
        <v>0</v>
      </c>
      <c r="M37" s="221" t="s">
        <v>428</v>
      </c>
      <c r="N37" s="48" t="s">
        <v>428</v>
      </c>
      <c r="O37" s="48" t="s">
        <v>0</v>
      </c>
      <c r="P37" s="48" t="s">
        <v>477</v>
      </c>
      <c r="Q37" s="48"/>
      <c r="R37" s="48"/>
      <c r="S37" s="48"/>
      <c r="T37" s="48"/>
      <c r="U37" s="48"/>
      <c r="V37" s="97"/>
      <c r="W37" s="74"/>
      <c r="X37" s="75"/>
      <c r="Y37" s="73"/>
      <c r="Z37" s="74"/>
      <c r="AA37" s="75"/>
      <c r="AB37" s="73"/>
      <c r="AC37" s="74"/>
      <c r="AD37" s="75"/>
      <c r="AE37" s="256"/>
      <c r="BL37" s="54"/>
      <c r="BM37" s="54"/>
      <c r="BN37" s="54"/>
      <c r="BO37" s="54"/>
      <c r="BP37" s="54"/>
      <c r="BQ37" s="54"/>
      <c r="BR37" s="54"/>
      <c r="BS37" s="54"/>
      <c r="BT37" s="54"/>
      <c r="BU37" s="54"/>
      <c r="BV37" s="54"/>
      <c r="BW37" s="54"/>
      <c r="BX37" s="54"/>
      <c r="BY37" s="54"/>
      <c r="BZ37" s="54"/>
    </row>
    <row r="38" spans="3:78" s="254" customFormat="1" ht="21" customHeight="1">
      <c r="C38" s="193"/>
      <c r="D38" s="424"/>
      <c r="E38" s="255" t="s">
        <v>102</v>
      </c>
      <c r="F38" s="221"/>
      <c r="G38" s="221"/>
      <c r="H38" s="221" t="s">
        <v>155</v>
      </c>
      <c r="I38" s="221" t="s">
        <v>159</v>
      </c>
      <c r="J38" s="221" t="s">
        <v>198</v>
      </c>
      <c r="K38" s="221" t="s">
        <v>160</v>
      </c>
      <c r="L38" s="221" t="s">
        <v>0</v>
      </c>
      <c r="M38" s="221" t="s">
        <v>428</v>
      </c>
      <c r="N38" s="48" t="s">
        <v>428</v>
      </c>
      <c r="O38" s="48" t="s">
        <v>0</v>
      </c>
      <c r="P38" s="48" t="s">
        <v>477</v>
      </c>
      <c r="Q38" s="48"/>
      <c r="R38" s="48"/>
      <c r="S38" s="48"/>
      <c r="T38" s="48"/>
      <c r="U38" s="48"/>
      <c r="V38" s="97"/>
      <c r="W38" s="74"/>
      <c r="X38" s="75"/>
      <c r="Y38" s="73"/>
      <c r="Z38" s="74"/>
      <c r="AA38" s="75"/>
      <c r="AB38" s="73"/>
      <c r="AC38" s="74"/>
      <c r="AD38" s="75"/>
      <c r="AE38" s="256"/>
      <c r="BL38" s="54"/>
      <c r="BM38" s="54"/>
      <c r="BN38" s="54"/>
      <c r="BO38" s="54"/>
      <c r="BP38" s="54"/>
      <c r="BQ38" s="54"/>
      <c r="BR38" s="54"/>
      <c r="BS38" s="54"/>
      <c r="BT38" s="54"/>
      <c r="BU38" s="54"/>
      <c r="BV38" s="54"/>
      <c r="BW38" s="54"/>
      <c r="BX38" s="54"/>
      <c r="BY38" s="54"/>
      <c r="BZ38" s="54"/>
    </row>
    <row r="39" spans="3:78" s="254" customFormat="1" ht="21" customHeight="1">
      <c r="C39" s="193"/>
      <c r="D39" s="424"/>
      <c r="E39" s="255" t="s">
        <v>103</v>
      </c>
      <c r="F39" s="221"/>
      <c r="G39" s="221"/>
      <c r="H39" s="221" t="s">
        <v>155</v>
      </c>
      <c r="I39" s="221" t="s">
        <v>159</v>
      </c>
      <c r="J39" s="221" t="s">
        <v>199</v>
      </c>
      <c r="K39" s="221" t="s">
        <v>160</v>
      </c>
      <c r="L39" s="221" t="s">
        <v>0</v>
      </c>
      <c r="M39" s="221" t="s">
        <v>428</v>
      </c>
      <c r="N39" s="48" t="s">
        <v>428</v>
      </c>
      <c r="O39" s="48" t="s">
        <v>0</v>
      </c>
      <c r="P39" s="48" t="s">
        <v>477</v>
      </c>
      <c r="Q39" s="48"/>
      <c r="R39" s="48"/>
      <c r="S39" s="48"/>
      <c r="T39" s="48"/>
      <c r="U39" s="48"/>
      <c r="V39" s="97"/>
      <c r="W39" s="74"/>
      <c r="X39" s="75"/>
      <c r="Y39" s="73"/>
      <c r="Z39" s="74"/>
      <c r="AA39" s="75"/>
      <c r="AB39" s="73"/>
      <c r="AC39" s="74"/>
      <c r="AD39" s="75"/>
      <c r="AE39" s="256"/>
      <c r="BL39" s="54"/>
      <c r="BM39" s="54"/>
      <c r="BN39" s="54"/>
      <c r="BO39" s="54"/>
      <c r="BP39" s="54"/>
      <c r="BQ39" s="54"/>
      <c r="BR39" s="54"/>
      <c r="BS39" s="54"/>
      <c r="BT39" s="54"/>
      <c r="BU39" s="54"/>
      <c r="BV39" s="54"/>
      <c r="BW39" s="54"/>
      <c r="BX39" s="54"/>
      <c r="BY39" s="54"/>
      <c r="BZ39" s="54"/>
    </row>
    <row r="40" spans="3:78" s="254" customFormat="1" ht="21" customHeight="1">
      <c r="C40" s="193"/>
      <c r="D40" s="424"/>
      <c r="E40" s="255" t="s">
        <v>98</v>
      </c>
      <c r="F40" s="221"/>
      <c r="G40" s="221"/>
      <c r="H40" s="221" t="s">
        <v>155</v>
      </c>
      <c r="I40" s="221" t="s">
        <v>159</v>
      </c>
      <c r="J40" s="221" t="s">
        <v>200</v>
      </c>
      <c r="K40" s="221" t="s">
        <v>160</v>
      </c>
      <c r="L40" s="221" t="s">
        <v>0</v>
      </c>
      <c r="M40" s="221" t="s">
        <v>428</v>
      </c>
      <c r="N40" s="48" t="s">
        <v>428</v>
      </c>
      <c r="O40" s="48" t="s">
        <v>0</v>
      </c>
      <c r="P40" s="48" t="s">
        <v>477</v>
      </c>
      <c r="Q40" s="48"/>
      <c r="R40" s="48"/>
      <c r="S40" s="48"/>
      <c r="T40" s="48"/>
      <c r="U40" s="48"/>
      <c r="V40" s="97"/>
      <c r="W40" s="74"/>
      <c r="X40" s="75"/>
      <c r="Y40" s="73"/>
      <c r="Z40" s="74"/>
      <c r="AA40" s="75"/>
      <c r="AB40" s="73"/>
      <c r="AC40" s="74"/>
      <c r="AD40" s="75"/>
      <c r="AE40" s="256"/>
      <c r="BL40" s="54"/>
      <c r="BM40" s="54"/>
      <c r="BN40" s="54"/>
      <c r="BO40" s="54"/>
      <c r="BP40" s="54"/>
      <c r="BQ40" s="54"/>
      <c r="BR40" s="54"/>
      <c r="BS40" s="54"/>
      <c r="BT40" s="54"/>
      <c r="BU40" s="54"/>
      <c r="BV40" s="54"/>
      <c r="BW40" s="54"/>
      <c r="BX40" s="54"/>
      <c r="BY40" s="54"/>
      <c r="BZ40" s="54"/>
    </row>
    <row r="41" spans="3:78" s="254" customFormat="1" ht="21" customHeight="1">
      <c r="C41" s="193"/>
      <c r="D41" s="424"/>
      <c r="E41" s="255" t="s">
        <v>2394</v>
      </c>
      <c r="F41" s="221"/>
      <c r="G41" s="221"/>
      <c r="H41" s="221" t="s">
        <v>155</v>
      </c>
      <c r="I41" s="221" t="s">
        <v>159</v>
      </c>
      <c r="J41" s="221" t="s">
        <v>201</v>
      </c>
      <c r="K41" s="221" t="s">
        <v>160</v>
      </c>
      <c r="L41" s="221" t="s">
        <v>0</v>
      </c>
      <c r="M41" s="221" t="s">
        <v>428</v>
      </c>
      <c r="N41" s="48" t="s">
        <v>428</v>
      </c>
      <c r="O41" s="48" t="s">
        <v>0</v>
      </c>
      <c r="P41" s="48" t="s">
        <v>477</v>
      </c>
      <c r="Q41" s="48"/>
      <c r="R41" s="48"/>
      <c r="S41" s="48"/>
      <c r="T41" s="48"/>
      <c r="U41" s="48"/>
      <c r="V41" s="97"/>
      <c r="W41" s="74"/>
      <c r="X41" s="75"/>
      <c r="Y41" s="73"/>
      <c r="Z41" s="74"/>
      <c r="AA41" s="75"/>
      <c r="AB41" s="73"/>
      <c r="AC41" s="74"/>
      <c r="AD41" s="75"/>
      <c r="AE41" s="256"/>
      <c r="BL41" s="54"/>
      <c r="BM41" s="54"/>
      <c r="BN41" s="54"/>
      <c r="BO41" s="54"/>
      <c r="BP41" s="54"/>
      <c r="BQ41" s="54"/>
      <c r="BR41" s="54"/>
      <c r="BS41" s="54"/>
      <c r="BT41" s="54"/>
      <c r="BU41" s="54"/>
      <c r="BV41" s="54"/>
      <c r="BW41" s="54"/>
      <c r="BX41" s="54"/>
      <c r="BY41" s="54"/>
      <c r="BZ41" s="54"/>
    </row>
    <row r="42" spans="3:78" s="254" customFormat="1" ht="21" customHeight="1">
      <c r="C42" s="193"/>
      <c r="D42" s="424"/>
      <c r="E42" s="257" t="s">
        <v>2383</v>
      </c>
      <c r="F42" s="221"/>
      <c r="G42" s="221"/>
      <c r="H42" s="221" t="s">
        <v>155</v>
      </c>
      <c r="I42" s="221" t="s">
        <v>159</v>
      </c>
      <c r="J42" s="221" t="s">
        <v>0</v>
      </c>
      <c r="K42" s="221" t="s">
        <v>160</v>
      </c>
      <c r="L42" s="221" t="s">
        <v>0</v>
      </c>
      <c r="M42" s="221" t="s">
        <v>428</v>
      </c>
      <c r="N42" s="48" t="s">
        <v>428</v>
      </c>
      <c r="O42" s="48" t="s">
        <v>0</v>
      </c>
      <c r="P42" s="48" t="s">
        <v>477</v>
      </c>
      <c r="Q42" s="48"/>
      <c r="R42" s="48"/>
      <c r="S42" s="48"/>
      <c r="T42" s="48"/>
      <c r="U42" s="105"/>
      <c r="V42" s="98" t="str">
        <f>IF(OR(SUMPRODUCT(--(V14:V41=""),--(W14:W41=""))&gt;0,COUNTIF(W14:W41,"M")&gt;0,COUNTIF(W14:W41,"X")=28),"",SUM(V14:V41))</f>
        <v/>
      </c>
      <c r="W42" s="22" t="str">
        <f>IF(AND(COUNTIF(W14:W41,"X")=28,SUM(V14:V41)=0,ISNUMBER(V42)),"",IF(COUNTIF(W14:W41,"M")&gt;0,"M",IF(AND(COUNTIF(W14:W41,W14)=28,OR(W14="X",W14="W",W14="Z")),UPPER(W14),"")))</f>
        <v/>
      </c>
      <c r="X42" s="23"/>
      <c r="Y42" s="21" t="str">
        <f>IF(OR(SUMPRODUCT(--(Y14:Y41=""),--(Z14:Z41=""))&gt;0,COUNTIF(Z14:Z41,"M")&gt;0,COUNTIF(Z14:Z41,"X")=28),"",SUM(Y14:Y41))</f>
        <v/>
      </c>
      <c r="Z42" s="22" t="str">
        <f>IF(AND(COUNTIF(Z14:Z41,"X")=28,SUM(Y14:Y41)=0,ISNUMBER(Y42)),"",IF(COUNTIF(Z14:Z41,"M")&gt;0,"M",IF(AND(COUNTIF(Z14:Z41,Z14)=28,OR(Z14="X",Z14="W",Z14="Z")),UPPER(Z14),"")))</f>
        <v/>
      </c>
      <c r="AA42" s="23"/>
      <c r="AB42" s="21" t="str">
        <f>IF(OR(SUMPRODUCT(--(AB14:AB41=""),--(AC14:AC41=""))&gt;0,COUNTIF(AC14:AC41,"M")&gt;0,COUNTIF(AC14:AC41,"X")=28),"",SUM(AB14:AB41))</f>
        <v/>
      </c>
      <c r="AC42" s="22" t="str">
        <f>IF(AND(COUNTIF(AC14:AC41,"X")=28,SUM(AB14:AB41)=0,ISNUMBER(AB42)),"",IF(COUNTIF(AC14:AC41,"M")&gt;0,"M",IF(AND(COUNTIF(AC14:AC41,AC14)=28,OR(AC14="X",AC14="W",AC14="Z")),UPPER(AC14),"")))</f>
        <v/>
      </c>
      <c r="AD42" s="23"/>
      <c r="AE42" s="256"/>
      <c r="BL42" s="54"/>
      <c r="BM42" s="54"/>
      <c r="BN42" s="54"/>
      <c r="BO42" s="54"/>
      <c r="BP42" s="54"/>
      <c r="BQ42" s="54"/>
      <c r="BR42" s="54"/>
      <c r="BS42" s="54"/>
      <c r="BT42" s="54"/>
      <c r="BU42" s="54"/>
      <c r="BV42" s="54"/>
      <c r="BW42" s="54"/>
      <c r="BX42" s="54"/>
      <c r="BY42" s="54"/>
      <c r="BZ42" s="54"/>
    </row>
    <row r="43" spans="3:78" ht="3" customHeight="1">
      <c r="C43" s="193"/>
      <c r="D43" s="258"/>
      <c r="E43" s="259"/>
      <c r="F43" s="260"/>
      <c r="G43" s="260"/>
      <c r="H43" s="260"/>
      <c r="I43" s="260"/>
      <c r="J43" s="260"/>
      <c r="K43" s="260"/>
      <c r="L43" s="260"/>
      <c r="M43" s="260"/>
      <c r="N43" s="106"/>
      <c r="O43" s="106"/>
      <c r="P43" s="106"/>
      <c r="Q43" s="106"/>
      <c r="R43" s="106"/>
      <c r="S43" s="106"/>
      <c r="T43" s="106"/>
      <c r="U43" s="106"/>
      <c r="V43" s="260"/>
      <c r="W43" s="260"/>
      <c r="X43" s="260"/>
      <c r="Y43" s="260"/>
      <c r="Z43" s="260"/>
      <c r="AA43" s="260"/>
      <c r="AB43" s="260"/>
      <c r="AC43" s="260"/>
      <c r="AD43" s="260"/>
      <c r="AE43" s="261"/>
      <c r="BL43" s="3"/>
      <c r="BM43" s="3"/>
      <c r="BN43" s="3"/>
      <c r="BO43" s="3"/>
      <c r="BP43" s="3"/>
      <c r="BQ43" s="3"/>
      <c r="BR43" s="3"/>
      <c r="BS43" s="3"/>
      <c r="BT43" s="3"/>
      <c r="BU43" s="3"/>
      <c r="BV43" s="3"/>
      <c r="BW43" s="3"/>
      <c r="BX43" s="3"/>
      <c r="BY43" s="3"/>
      <c r="BZ43" s="3"/>
    </row>
    <row r="44" spans="3:78" s="254" customFormat="1" ht="21" customHeight="1">
      <c r="C44" s="193"/>
      <c r="D44" s="424" t="s">
        <v>2380</v>
      </c>
      <c r="E44" s="255" t="s">
        <v>446</v>
      </c>
      <c r="F44" s="221"/>
      <c r="G44" s="221"/>
      <c r="H44" s="221" t="s">
        <v>156</v>
      </c>
      <c r="I44" s="221" t="s">
        <v>159</v>
      </c>
      <c r="J44" s="221" t="s">
        <v>447</v>
      </c>
      <c r="K44" s="221" t="s">
        <v>160</v>
      </c>
      <c r="L44" s="221" t="s">
        <v>0</v>
      </c>
      <c r="M44" s="221" t="s">
        <v>428</v>
      </c>
      <c r="N44" s="48" t="s">
        <v>428</v>
      </c>
      <c r="O44" s="48" t="s">
        <v>0</v>
      </c>
      <c r="P44" s="48" t="s">
        <v>477</v>
      </c>
      <c r="Q44" s="48"/>
      <c r="R44" s="48"/>
      <c r="S44" s="48"/>
      <c r="T44" s="48"/>
      <c r="U44" s="48"/>
      <c r="V44" s="97"/>
      <c r="W44" s="74"/>
      <c r="X44" s="75"/>
      <c r="Y44" s="73"/>
      <c r="Z44" s="74"/>
      <c r="AA44" s="75"/>
      <c r="AB44" s="73"/>
      <c r="AC44" s="74"/>
      <c r="AD44" s="75"/>
      <c r="AE44" s="256"/>
      <c r="BL44" s="54"/>
      <c r="BM44" s="54"/>
      <c r="BN44" s="54"/>
      <c r="BO44" s="54"/>
      <c r="BP44" s="54"/>
      <c r="BQ44" s="54"/>
      <c r="BR44" s="54"/>
      <c r="BS44" s="54"/>
      <c r="BT44" s="54"/>
      <c r="BU44" s="54"/>
      <c r="BV44" s="54"/>
      <c r="BW44" s="54"/>
      <c r="BX44" s="54"/>
      <c r="BY44" s="54"/>
      <c r="BZ44" s="54"/>
    </row>
    <row r="45" spans="3:78" s="254" customFormat="1" ht="21" customHeight="1">
      <c r="C45" s="193"/>
      <c r="D45" s="424"/>
      <c r="E45" s="255">
        <v>15</v>
      </c>
      <c r="F45" s="221"/>
      <c r="G45" s="221"/>
      <c r="H45" s="221" t="s">
        <v>156</v>
      </c>
      <c r="I45" s="221" t="s">
        <v>159</v>
      </c>
      <c r="J45" s="221" t="s">
        <v>448</v>
      </c>
      <c r="K45" s="221" t="s">
        <v>160</v>
      </c>
      <c r="L45" s="221" t="s">
        <v>0</v>
      </c>
      <c r="M45" s="221" t="s">
        <v>428</v>
      </c>
      <c r="N45" s="48" t="s">
        <v>428</v>
      </c>
      <c r="O45" s="48" t="s">
        <v>0</v>
      </c>
      <c r="P45" s="48" t="s">
        <v>477</v>
      </c>
      <c r="Q45" s="48"/>
      <c r="R45" s="48"/>
      <c r="S45" s="48"/>
      <c r="T45" s="48"/>
      <c r="U45" s="48"/>
      <c r="V45" s="97"/>
      <c r="W45" s="74"/>
      <c r="X45" s="75"/>
      <c r="Y45" s="73"/>
      <c r="Z45" s="74"/>
      <c r="AA45" s="75"/>
      <c r="AB45" s="73"/>
      <c r="AC45" s="74"/>
      <c r="AD45" s="75"/>
      <c r="AE45" s="256"/>
      <c r="BL45" s="54"/>
      <c r="BM45" s="54"/>
      <c r="BN45" s="54"/>
      <c r="BO45" s="54"/>
      <c r="BP45" s="54"/>
      <c r="BQ45" s="54"/>
      <c r="BR45" s="54"/>
      <c r="BS45" s="54"/>
      <c r="BT45" s="54"/>
      <c r="BU45" s="54"/>
      <c r="BV45" s="54"/>
      <c r="BW45" s="54"/>
      <c r="BX45" s="54"/>
      <c r="BY45" s="54"/>
      <c r="BZ45" s="54"/>
    </row>
    <row r="46" spans="3:78" s="254" customFormat="1" ht="21" customHeight="1">
      <c r="C46" s="193"/>
      <c r="D46" s="424"/>
      <c r="E46" s="255">
        <v>16</v>
      </c>
      <c r="F46" s="221"/>
      <c r="G46" s="221"/>
      <c r="H46" s="221" t="s">
        <v>156</v>
      </c>
      <c r="I46" s="221" t="s">
        <v>159</v>
      </c>
      <c r="J46" s="221" t="s">
        <v>176</v>
      </c>
      <c r="K46" s="221" t="s">
        <v>160</v>
      </c>
      <c r="L46" s="221" t="s">
        <v>0</v>
      </c>
      <c r="M46" s="221" t="s">
        <v>428</v>
      </c>
      <c r="N46" s="48" t="s">
        <v>428</v>
      </c>
      <c r="O46" s="48" t="s">
        <v>0</v>
      </c>
      <c r="P46" s="48" t="s">
        <v>477</v>
      </c>
      <c r="Q46" s="48"/>
      <c r="R46" s="48"/>
      <c r="S46" s="48"/>
      <c r="T46" s="48"/>
      <c r="U46" s="48"/>
      <c r="V46" s="97"/>
      <c r="W46" s="74"/>
      <c r="X46" s="75"/>
      <c r="Y46" s="73"/>
      <c r="Z46" s="74"/>
      <c r="AA46" s="75"/>
      <c r="AB46" s="73"/>
      <c r="AC46" s="74"/>
      <c r="AD46" s="75"/>
      <c r="AE46" s="256"/>
      <c r="BL46" s="54"/>
      <c r="BM46" s="54"/>
      <c r="BN46" s="54"/>
      <c r="BO46" s="54"/>
      <c r="BP46" s="54"/>
      <c r="BQ46" s="54"/>
      <c r="BR46" s="54"/>
      <c r="BS46" s="54"/>
      <c r="BT46" s="54"/>
      <c r="BU46" s="54"/>
      <c r="BV46" s="54"/>
      <c r="BW46" s="54"/>
      <c r="BX46" s="54"/>
      <c r="BY46" s="54"/>
      <c r="BZ46" s="54"/>
    </row>
    <row r="47" spans="3:78" s="254" customFormat="1" ht="21" customHeight="1">
      <c r="C47" s="193"/>
      <c r="D47" s="424"/>
      <c r="E47" s="255">
        <v>17</v>
      </c>
      <c r="F47" s="221"/>
      <c r="G47" s="221"/>
      <c r="H47" s="221" t="s">
        <v>156</v>
      </c>
      <c r="I47" s="221" t="s">
        <v>159</v>
      </c>
      <c r="J47" s="221" t="s">
        <v>177</v>
      </c>
      <c r="K47" s="221" t="s">
        <v>160</v>
      </c>
      <c r="L47" s="221" t="s">
        <v>0</v>
      </c>
      <c r="M47" s="221" t="s">
        <v>428</v>
      </c>
      <c r="N47" s="48" t="s">
        <v>428</v>
      </c>
      <c r="O47" s="48" t="s">
        <v>0</v>
      </c>
      <c r="P47" s="48" t="s">
        <v>477</v>
      </c>
      <c r="Q47" s="48"/>
      <c r="R47" s="48"/>
      <c r="S47" s="48"/>
      <c r="T47" s="48"/>
      <c r="U47" s="48"/>
      <c r="V47" s="97"/>
      <c r="W47" s="74"/>
      <c r="X47" s="75"/>
      <c r="Y47" s="73"/>
      <c r="Z47" s="74"/>
      <c r="AA47" s="75"/>
      <c r="AB47" s="73"/>
      <c r="AC47" s="74"/>
      <c r="AD47" s="75"/>
      <c r="AE47" s="256"/>
      <c r="BL47" s="54"/>
      <c r="BM47" s="54"/>
      <c r="BN47" s="54"/>
      <c r="BO47" s="54"/>
      <c r="BP47" s="54"/>
      <c r="BQ47" s="54"/>
      <c r="BR47" s="54"/>
      <c r="BS47" s="54"/>
      <c r="BT47" s="54"/>
      <c r="BU47" s="54"/>
      <c r="BV47" s="54"/>
      <c r="BW47" s="54"/>
      <c r="BX47" s="54"/>
      <c r="BY47" s="54"/>
      <c r="BZ47" s="54"/>
    </row>
    <row r="48" spans="3:78" s="254" customFormat="1" ht="21" customHeight="1">
      <c r="C48" s="193"/>
      <c r="D48" s="424"/>
      <c r="E48" s="255">
        <v>18</v>
      </c>
      <c r="F48" s="221"/>
      <c r="G48" s="221"/>
      <c r="H48" s="221" t="s">
        <v>156</v>
      </c>
      <c r="I48" s="221" t="s">
        <v>159</v>
      </c>
      <c r="J48" s="221" t="s">
        <v>178</v>
      </c>
      <c r="K48" s="221" t="s">
        <v>160</v>
      </c>
      <c r="L48" s="221" t="s">
        <v>0</v>
      </c>
      <c r="M48" s="221" t="s">
        <v>428</v>
      </c>
      <c r="N48" s="48" t="s">
        <v>428</v>
      </c>
      <c r="O48" s="48" t="s">
        <v>0</v>
      </c>
      <c r="P48" s="48" t="s">
        <v>477</v>
      </c>
      <c r="Q48" s="48"/>
      <c r="R48" s="48"/>
      <c r="S48" s="48"/>
      <c r="T48" s="48"/>
      <c r="U48" s="48"/>
      <c r="V48" s="97"/>
      <c r="W48" s="74"/>
      <c r="X48" s="75"/>
      <c r="Y48" s="73"/>
      <c r="Z48" s="74"/>
      <c r="AA48" s="75"/>
      <c r="AB48" s="73"/>
      <c r="AC48" s="74"/>
      <c r="AD48" s="75"/>
      <c r="AE48" s="256"/>
      <c r="BL48" s="54"/>
      <c r="BM48" s="54"/>
      <c r="BN48" s="54"/>
      <c r="BO48" s="54"/>
      <c r="BP48" s="54"/>
      <c r="BQ48" s="54"/>
      <c r="BR48" s="54"/>
      <c r="BS48" s="54"/>
      <c r="BT48" s="54"/>
      <c r="BU48" s="54"/>
      <c r="BV48" s="54"/>
      <c r="BW48" s="54"/>
      <c r="BX48" s="54"/>
      <c r="BY48" s="54"/>
      <c r="BZ48" s="54"/>
    </row>
    <row r="49" spans="3:78" s="254" customFormat="1" ht="21" customHeight="1">
      <c r="C49" s="193"/>
      <c r="D49" s="424"/>
      <c r="E49" s="255">
        <v>19</v>
      </c>
      <c r="F49" s="221"/>
      <c r="G49" s="221"/>
      <c r="H49" s="221" t="s">
        <v>156</v>
      </c>
      <c r="I49" s="221" t="s">
        <v>159</v>
      </c>
      <c r="J49" s="221" t="s">
        <v>179</v>
      </c>
      <c r="K49" s="221" t="s">
        <v>160</v>
      </c>
      <c r="L49" s="221" t="s">
        <v>0</v>
      </c>
      <c r="M49" s="221" t="s">
        <v>428</v>
      </c>
      <c r="N49" s="48" t="s">
        <v>428</v>
      </c>
      <c r="O49" s="48" t="s">
        <v>0</v>
      </c>
      <c r="P49" s="48" t="s">
        <v>477</v>
      </c>
      <c r="Q49" s="48"/>
      <c r="R49" s="48"/>
      <c r="S49" s="48"/>
      <c r="T49" s="48"/>
      <c r="U49" s="48"/>
      <c r="V49" s="97"/>
      <c r="W49" s="74"/>
      <c r="X49" s="75"/>
      <c r="Y49" s="73"/>
      <c r="Z49" s="74"/>
      <c r="AA49" s="75"/>
      <c r="AB49" s="73"/>
      <c r="AC49" s="74"/>
      <c r="AD49" s="75"/>
      <c r="AE49" s="256"/>
      <c r="BL49" s="54"/>
      <c r="BM49" s="54"/>
      <c r="BN49" s="54"/>
      <c r="BO49" s="54"/>
      <c r="BP49" s="54"/>
      <c r="BQ49" s="54"/>
      <c r="BR49" s="54"/>
      <c r="BS49" s="54"/>
      <c r="BT49" s="54"/>
      <c r="BU49" s="54"/>
      <c r="BV49" s="54"/>
      <c r="BW49" s="54"/>
      <c r="BX49" s="54"/>
      <c r="BY49" s="54"/>
      <c r="BZ49" s="54"/>
    </row>
    <row r="50" spans="3:78" s="254" customFormat="1" ht="21" customHeight="1">
      <c r="C50" s="193"/>
      <c r="D50" s="424"/>
      <c r="E50" s="255">
        <v>20</v>
      </c>
      <c r="F50" s="221"/>
      <c r="G50" s="221"/>
      <c r="H50" s="221" t="s">
        <v>156</v>
      </c>
      <c r="I50" s="221" t="s">
        <v>159</v>
      </c>
      <c r="J50" s="221" t="s">
        <v>180</v>
      </c>
      <c r="K50" s="221" t="s">
        <v>160</v>
      </c>
      <c r="L50" s="221" t="s">
        <v>0</v>
      </c>
      <c r="M50" s="221" t="s">
        <v>428</v>
      </c>
      <c r="N50" s="48" t="s">
        <v>428</v>
      </c>
      <c r="O50" s="48" t="s">
        <v>0</v>
      </c>
      <c r="P50" s="48" t="s">
        <v>477</v>
      </c>
      <c r="Q50" s="48"/>
      <c r="R50" s="48"/>
      <c r="S50" s="48"/>
      <c r="T50" s="48"/>
      <c r="U50" s="48"/>
      <c r="V50" s="97"/>
      <c r="W50" s="74"/>
      <c r="X50" s="75"/>
      <c r="Y50" s="73"/>
      <c r="Z50" s="74"/>
      <c r="AA50" s="75"/>
      <c r="AB50" s="73"/>
      <c r="AC50" s="74"/>
      <c r="AD50" s="75"/>
      <c r="AE50" s="256"/>
      <c r="BL50" s="54"/>
      <c r="BM50" s="54"/>
      <c r="BN50" s="54"/>
      <c r="BO50" s="54"/>
      <c r="BP50" s="54"/>
      <c r="BQ50" s="54"/>
      <c r="BR50" s="54"/>
      <c r="BS50" s="54"/>
      <c r="BT50" s="54"/>
      <c r="BU50" s="54"/>
      <c r="BV50" s="54"/>
      <c r="BW50" s="54"/>
      <c r="BX50" s="54"/>
      <c r="BY50" s="54"/>
      <c r="BZ50" s="54"/>
    </row>
    <row r="51" spans="3:78" s="254" customFormat="1" ht="21" customHeight="1">
      <c r="C51" s="193"/>
      <c r="D51" s="424"/>
      <c r="E51" s="255">
        <v>21</v>
      </c>
      <c r="F51" s="221"/>
      <c r="G51" s="221"/>
      <c r="H51" s="221" t="s">
        <v>156</v>
      </c>
      <c r="I51" s="221" t="s">
        <v>159</v>
      </c>
      <c r="J51" s="221" t="s">
        <v>181</v>
      </c>
      <c r="K51" s="221" t="s">
        <v>160</v>
      </c>
      <c r="L51" s="221" t="s">
        <v>0</v>
      </c>
      <c r="M51" s="221" t="s">
        <v>428</v>
      </c>
      <c r="N51" s="48" t="s">
        <v>428</v>
      </c>
      <c r="O51" s="48" t="s">
        <v>0</v>
      </c>
      <c r="P51" s="48" t="s">
        <v>477</v>
      </c>
      <c r="Q51" s="48"/>
      <c r="R51" s="48"/>
      <c r="S51" s="48"/>
      <c r="T51" s="48"/>
      <c r="U51" s="48"/>
      <c r="V51" s="97"/>
      <c r="W51" s="74"/>
      <c r="X51" s="75"/>
      <c r="Y51" s="73"/>
      <c r="Z51" s="74"/>
      <c r="AA51" s="75"/>
      <c r="AB51" s="73"/>
      <c r="AC51" s="74"/>
      <c r="AD51" s="75"/>
      <c r="AE51" s="256"/>
      <c r="BL51" s="54"/>
      <c r="BM51" s="54"/>
      <c r="BN51" s="54"/>
      <c r="BO51" s="54"/>
      <c r="BP51" s="54"/>
      <c r="BQ51" s="54"/>
      <c r="BR51" s="54"/>
      <c r="BS51" s="54"/>
      <c r="BT51" s="54"/>
      <c r="BU51" s="54"/>
      <c r="BV51" s="54"/>
      <c r="BW51" s="54"/>
      <c r="BX51" s="54"/>
      <c r="BY51" s="54"/>
      <c r="BZ51" s="54"/>
    </row>
    <row r="52" spans="3:78" s="254" customFormat="1" ht="21" customHeight="1">
      <c r="C52" s="193"/>
      <c r="D52" s="424"/>
      <c r="E52" s="255">
        <v>22</v>
      </c>
      <c r="F52" s="221"/>
      <c r="G52" s="221"/>
      <c r="H52" s="221" t="s">
        <v>156</v>
      </c>
      <c r="I52" s="221" t="s">
        <v>159</v>
      </c>
      <c r="J52" s="221" t="s">
        <v>182</v>
      </c>
      <c r="K52" s="221" t="s">
        <v>160</v>
      </c>
      <c r="L52" s="221" t="s">
        <v>0</v>
      </c>
      <c r="M52" s="221" t="s">
        <v>428</v>
      </c>
      <c r="N52" s="48" t="s">
        <v>428</v>
      </c>
      <c r="O52" s="48" t="s">
        <v>0</v>
      </c>
      <c r="P52" s="48" t="s">
        <v>477</v>
      </c>
      <c r="Q52" s="48"/>
      <c r="R52" s="48"/>
      <c r="S52" s="48"/>
      <c r="T52" s="48"/>
      <c r="U52" s="48"/>
      <c r="V52" s="97"/>
      <c r="W52" s="74"/>
      <c r="X52" s="75"/>
      <c r="Y52" s="73"/>
      <c r="Z52" s="74"/>
      <c r="AA52" s="75"/>
      <c r="AB52" s="73"/>
      <c r="AC52" s="74"/>
      <c r="AD52" s="75"/>
      <c r="AE52" s="256"/>
      <c r="BL52" s="54"/>
      <c r="BM52" s="54"/>
      <c r="BN52" s="54"/>
      <c r="BO52" s="54"/>
      <c r="BP52" s="54"/>
      <c r="BQ52" s="54"/>
      <c r="BR52" s="54"/>
      <c r="BS52" s="54"/>
      <c r="BT52" s="54"/>
      <c r="BU52" s="54"/>
      <c r="BV52" s="54"/>
      <c r="BW52" s="54"/>
      <c r="BX52" s="54"/>
      <c r="BY52" s="54"/>
      <c r="BZ52" s="54"/>
    </row>
    <row r="53" spans="3:78" s="254" customFormat="1" ht="21" customHeight="1">
      <c r="C53" s="193"/>
      <c r="D53" s="424"/>
      <c r="E53" s="255">
        <v>23</v>
      </c>
      <c r="F53" s="221"/>
      <c r="G53" s="221"/>
      <c r="H53" s="221" t="s">
        <v>156</v>
      </c>
      <c r="I53" s="221" t="s">
        <v>159</v>
      </c>
      <c r="J53" s="221" t="s">
        <v>183</v>
      </c>
      <c r="K53" s="221" t="s">
        <v>160</v>
      </c>
      <c r="L53" s="221" t="s">
        <v>0</v>
      </c>
      <c r="M53" s="221" t="s">
        <v>428</v>
      </c>
      <c r="N53" s="48" t="s">
        <v>428</v>
      </c>
      <c r="O53" s="48" t="s">
        <v>0</v>
      </c>
      <c r="P53" s="48" t="s">
        <v>477</v>
      </c>
      <c r="Q53" s="48"/>
      <c r="R53" s="48"/>
      <c r="S53" s="48"/>
      <c r="T53" s="48"/>
      <c r="U53" s="48"/>
      <c r="V53" s="97"/>
      <c r="W53" s="74"/>
      <c r="X53" s="75"/>
      <c r="Y53" s="73"/>
      <c r="Z53" s="74"/>
      <c r="AA53" s="75"/>
      <c r="AB53" s="73"/>
      <c r="AC53" s="74"/>
      <c r="AD53" s="75"/>
      <c r="AE53" s="256"/>
      <c r="BL53" s="54"/>
      <c r="BM53" s="54"/>
      <c r="BN53" s="54"/>
      <c r="BO53" s="54"/>
      <c r="BP53" s="54"/>
      <c r="BQ53" s="54"/>
      <c r="BR53" s="54"/>
      <c r="BS53" s="54"/>
      <c r="BT53" s="54"/>
      <c r="BU53" s="54"/>
      <c r="BV53" s="54"/>
      <c r="BW53" s="54"/>
      <c r="BX53" s="54"/>
      <c r="BY53" s="54"/>
      <c r="BZ53" s="54"/>
    </row>
    <row r="54" spans="3:78" s="254" customFormat="1" ht="21" customHeight="1">
      <c r="C54" s="193"/>
      <c r="D54" s="424"/>
      <c r="E54" s="255">
        <v>24</v>
      </c>
      <c r="F54" s="221"/>
      <c r="G54" s="221"/>
      <c r="H54" s="221" t="s">
        <v>156</v>
      </c>
      <c r="I54" s="221" t="s">
        <v>159</v>
      </c>
      <c r="J54" s="221" t="s">
        <v>184</v>
      </c>
      <c r="K54" s="221" t="s">
        <v>160</v>
      </c>
      <c r="L54" s="221" t="s">
        <v>0</v>
      </c>
      <c r="M54" s="221" t="s">
        <v>428</v>
      </c>
      <c r="N54" s="48" t="s">
        <v>428</v>
      </c>
      <c r="O54" s="48" t="s">
        <v>0</v>
      </c>
      <c r="P54" s="48" t="s">
        <v>477</v>
      </c>
      <c r="Q54" s="48"/>
      <c r="R54" s="48"/>
      <c r="S54" s="48"/>
      <c r="T54" s="48"/>
      <c r="U54" s="48"/>
      <c r="V54" s="97"/>
      <c r="W54" s="74"/>
      <c r="X54" s="75"/>
      <c r="Y54" s="73"/>
      <c r="Z54" s="74"/>
      <c r="AA54" s="75"/>
      <c r="AB54" s="73"/>
      <c r="AC54" s="74"/>
      <c r="AD54" s="75"/>
      <c r="AE54" s="256"/>
      <c r="BL54" s="54"/>
      <c r="BM54" s="54"/>
      <c r="BN54" s="54"/>
      <c r="BO54" s="54"/>
      <c r="BP54" s="54"/>
      <c r="BQ54" s="54"/>
      <c r="BR54" s="54"/>
      <c r="BS54" s="54"/>
      <c r="BT54" s="54"/>
      <c r="BU54" s="54"/>
      <c r="BV54" s="54"/>
      <c r="BW54" s="54"/>
      <c r="BX54" s="54"/>
      <c r="BY54" s="54"/>
      <c r="BZ54" s="54"/>
    </row>
    <row r="55" spans="3:78" s="254" customFormat="1" ht="21" customHeight="1">
      <c r="C55" s="193"/>
      <c r="D55" s="424"/>
      <c r="E55" s="255">
        <v>25</v>
      </c>
      <c r="F55" s="221"/>
      <c r="G55" s="221"/>
      <c r="H55" s="221" t="s">
        <v>156</v>
      </c>
      <c r="I55" s="221" t="s">
        <v>159</v>
      </c>
      <c r="J55" s="221" t="s">
        <v>185</v>
      </c>
      <c r="K55" s="221" t="s">
        <v>160</v>
      </c>
      <c r="L55" s="221" t="s">
        <v>0</v>
      </c>
      <c r="M55" s="221" t="s">
        <v>428</v>
      </c>
      <c r="N55" s="48" t="s">
        <v>428</v>
      </c>
      <c r="O55" s="48" t="s">
        <v>0</v>
      </c>
      <c r="P55" s="48" t="s">
        <v>477</v>
      </c>
      <c r="Q55" s="48"/>
      <c r="R55" s="48"/>
      <c r="S55" s="48"/>
      <c r="T55" s="48"/>
      <c r="U55" s="48"/>
      <c r="V55" s="97"/>
      <c r="W55" s="74"/>
      <c r="X55" s="75"/>
      <c r="Y55" s="73"/>
      <c r="Z55" s="74"/>
      <c r="AA55" s="75"/>
      <c r="AB55" s="73"/>
      <c r="AC55" s="74"/>
      <c r="AD55" s="75"/>
      <c r="AE55" s="256"/>
      <c r="BL55" s="54"/>
      <c r="BM55" s="54"/>
      <c r="BN55" s="54"/>
      <c r="BO55" s="54"/>
      <c r="BP55" s="54"/>
      <c r="BQ55" s="54"/>
      <c r="BR55" s="54"/>
      <c r="BS55" s="54"/>
      <c r="BT55" s="54"/>
      <c r="BU55" s="54"/>
      <c r="BV55" s="54"/>
      <c r="BW55" s="54"/>
      <c r="BX55" s="54"/>
      <c r="BY55" s="54"/>
      <c r="BZ55" s="54"/>
    </row>
    <row r="56" spans="3:78" s="254" customFormat="1" ht="21" customHeight="1">
      <c r="C56" s="193"/>
      <c r="D56" s="424"/>
      <c r="E56" s="255">
        <v>26</v>
      </c>
      <c r="F56" s="221"/>
      <c r="G56" s="221"/>
      <c r="H56" s="221" t="s">
        <v>156</v>
      </c>
      <c r="I56" s="221" t="s">
        <v>159</v>
      </c>
      <c r="J56" s="221" t="s">
        <v>186</v>
      </c>
      <c r="K56" s="221" t="s">
        <v>160</v>
      </c>
      <c r="L56" s="221" t="s">
        <v>0</v>
      </c>
      <c r="M56" s="221" t="s">
        <v>428</v>
      </c>
      <c r="N56" s="48" t="s">
        <v>428</v>
      </c>
      <c r="O56" s="48" t="s">
        <v>0</v>
      </c>
      <c r="P56" s="48" t="s">
        <v>477</v>
      </c>
      <c r="Q56" s="48"/>
      <c r="R56" s="48"/>
      <c r="S56" s="48"/>
      <c r="T56" s="48"/>
      <c r="U56" s="48"/>
      <c r="V56" s="97"/>
      <c r="W56" s="74"/>
      <c r="X56" s="75"/>
      <c r="Y56" s="73"/>
      <c r="Z56" s="74"/>
      <c r="AA56" s="75"/>
      <c r="AB56" s="73"/>
      <c r="AC56" s="74"/>
      <c r="AD56" s="75"/>
      <c r="AE56" s="256"/>
      <c r="BL56" s="54"/>
      <c r="BM56" s="54"/>
      <c r="BN56" s="54"/>
      <c r="BO56" s="54"/>
      <c r="BP56" s="54"/>
      <c r="BQ56" s="54"/>
      <c r="BR56" s="54"/>
      <c r="BS56" s="54"/>
      <c r="BT56" s="54"/>
      <c r="BU56" s="54"/>
      <c r="BV56" s="54"/>
      <c r="BW56" s="54"/>
      <c r="BX56" s="54"/>
      <c r="BY56" s="54"/>
      <c r="BZ56" s="54"/>
    </row>
    <row r="57" spans="3:78" s="254" customFormat="1" ht="21" customHeight="1">
      <c r="C57" s="193"/>
      <c r="D57" s="424"/>
      <c r="E57" s="255">
        <v>27</v>
      </c>
      <c r="F57" s="221"/>
      <c r="G57" s="221"/>
      <c r="H57" s="221" t="s">
        <v>156</v>
      </c>
      <c r="I57" s="221" t="s">
        <v>159</v>
      </c>
      <c r="J57" s="221" t="s">
        <v>187</v>
      </c>
      <c r="K57" s="221" t="s">
        <v>160</v>
      </c>
      <c r="L57" s="221" t="s">
        <v>0</v>
      </c>
      <c r="M57" s="221" t="s">
        <v>428</v>
      </c>
      <c r="N57" s="48" t="s">
        <v>428</v>
      </c>
      <c r="O57" s="48" t="s">
        <v>0</v>
      </c>
      <c r="P57" s="48" t="s">
        <v>477</v>
      </c>
      <c r="Q57" s="48"/>
      <c r="R57" s="48"/>
      <c r="S57" s="48"/>
      <c r="T57" s="48"/>
      <c r="U57" s="48"/>
      <c r="V57" s="97"/>
      <c r="W57" s="74"/>
      <c r="X57" s="75"/>
      <c r="Y57" s="73"/>
      <c r="Z57" s="74"/>
      <c r="AA57" s="75"/>
      <c r="AB57" s="73"/>
      <c r="AC57" s="74"/>
      <c r="AD57" s="75"/>
      <c r="AE57" s="256"/>
      <c r="BL57" s="54"/>
      <c r="BM57" s="54"/>
      <c r="BN57" s="54"/>
      <c r="BO57" s="54"/>
      <c r="BP57" s="54"/>
      <c r="BQ57" s="54"/>
      <c r="BR57" s="54"/>
      <c r="BS57" s="54"/>
      <c r="BT57" s="54"/>
      <c r="BU57" s="54"/>
      <c r="BV57" s="54"/>
      <c r="BW57" s="54"/>
      <c r="BX57" s="54"/>
      <c r="BY57" s="54"/>
      <c r="BZ57" s="54"/>
    </row>
    <row r="58" spans="3:78" s="254" customFormat="1" ht="21" customHeight="1">
      <c r="C58" s="193"/>
      <c r="D58" s="424"/>
      <c r="E58" s="255">
        <v>28</v>
      </c>
      <c r="F58" s="221"/>
      <c r="G58" s="221"/>
      <c r="H58" s="221" t="s">
        <v>156</v>
      </c>
      <c r="I58" s="221" t="s">
        <v>159</v>
      </c>
      <c r="J58" s="221" t="s">
        <v>188</v>
      </c>
      <c r="K58" s="221" t="s">
        <v>160</v>
      </c>
      <c r="L58" s="221" t="s">
        <v>0</v>
      </c>
      <c r="M58" s="221" t="s">
        <v>428</v>
      </c>
      <c r="N58" s="48" t="s">
        <v>428</v>
      </c>
      <c r="O58" s="48" t="s">
        <v>0</v>
      </c>
      <c r="P58" s="48" t="s">
        <v>477</v>
      </c>
      <c r="Q58" s="48"/>
      <c r="R58" s="48"/>
      <c r="S58" s="48"/>
      <c r="T58" s="48"/>
      <c r="U58" s="48"/>
      <c r="V58" s="97"/>
      <c r="W58" s="74"/>
      <c r="X58" s="75"/>
      <c r="Y58" s="73"/>
      <c r="Z58" s="74"/>
      <c r="AA58" s="75"/>
      <c r="AB58" s="73"/>
      <c r="AC58" s="74"/>
      <c r="AD58" s="75"/>
      <c r="AE58" s="256"/>
      <c r="BL58" s="54"/>
      <c r="BM58" s="54"/>
      <c r="BN58" s="54"/>
      <c r="BO58" s="54"/>
      <c r="BP58" s="54"/>
      <c r="BQ58" s="54"/>
      <c r="BR58" s="54"/>
      <c r="BS58" s="54"/>
      <c r="BT58" s="54"/>
      <c r="BU58" s="54"/>
      <c r="BV58" s="54"/>
      <c r="BW58" s="54"/>
      <c r="BX58" s="54"/>
      <c r="BY58" s="54"/>
      <c r="BZ58" s="54"/>
    </row>
    <row r="59" spans="3:78" s="254" customFormat="1" ht="21" customHeight="1">
      <c r="C59" s="193"/>
      <c r="D59" s="424"/>
      <c r="E59" s="255">
        <v>29</v>
      </c>
      <c r="F59" s="221"/>
      <c r="G59" s="221"/>
      <c r="H59" s="221" t="s">
        <v>156</v>
      </c>
      <c r="I59" s="221" t="s">
        <v>159</v>
      </c>
      <c r="J59" s="221" t="s">
        <v>189</v>
      </c>
      <c r="K59" s="221" t="s">
        <v>160</v>
      </c>
      <c r="L59" s="221" t="s">
        <v>0</v>
      </c>
      <c r="M59" s="221" t="s">
        <v>428</v>
      </c>
      <c r="N59" s="48" t="s">
        <v>428</v>
      </c>
      <c r="O59" s="48" t="s">
        <v>0</v>
      </c>
      <c r="P59" s="48" t="s">
        <v>477</v>
      </c>
      <c r="Q59" s="48"/>
      <c r="R59" s="48"/>
      <c r="S59" s="48"/>
      <c r="T59" s="48"/>
      <c r="U59" s="48"/>
      <c r="V59" s="97"/>
      <c r="W59" s="74"/>
      <c r="X59" s="75"/>
      <c r="Y59" s="73"/>
      <c r="Z59" s="74"/>
      <c r="AA59" s="75"/>
      <c r="AB59" s="73"/>
      <c r="AC59" s="74"/>
      <c r="AD59" s="75"/>
      <c r="AE59" s="256"/>
      <c r="BL59" s="54"/>
      <c r="BM59" s="54"/>
      <c r="BN59" s="54"/>
      <c r="BO59" s="54"/>
      <c r="BP59" s="54"/>
      <c r="BQ59" s="54"/>
      <c r="BR59" s="54"/>
      <c r="BS59" s="54"/>
      <c r="BT59" s="54"/>
      <c r="BU59" s="54"/>
      <c r="BV59" s="54"/>
      <c r="BW59" s="54"/>
      <c r="BX59" s="54"/>
      <c r="BY59" s="54"/>
      <c r="BZ59" s="54"/>
    </row>
    <row r="60" spans="3:78" s="254" customFormat="1" ht="21" customHeight="1">
      <c r="C60" s="193"/>
      <c r="D60" s="424"/>
      <c r="E60" s="255">
        <v>30</v>
      </c>
      <c r="F60" s="221"/>
      <c r="G60" s="221"/>
      <c r="H60" s="221" t="s">
        <v>156</v>
      </c>
      <c r="I60" s="221" t="s">
        <v>159</v>
      </c>
      <c r="J60" s="221" t="s">
        <v>190</v>
      </c>
      <c r="K60" s="221" t="s">
        <v>160</v>
      </c>
      <c r="L60" s="221" t="s">
        <v>0</v>
      </c>
      <c r="M60" s="221" t="s">
        <v>428</v>
      </c>
      <c r="N60" s="48" t="s">
        <v>428</v>
      </c>
      <c r="O60" s="48" t="s">
        <v>0</v>
      </c>
      <c r="P60" s="48" t="s">
        <v>477</v>
      </c>
      <c r="Q60" s="48"/>
      <c r="R60" s="48"/>
      <c r="S60" s="48"/>
      <c r="T60" s="48"/>
      <c r="U60" s="48"/>
      <c r="V60" s="97"/>
      <c r="W60" s="74"/>
      <c r="X60" s="75"/>
      <c r="Y60" s="73"/>
      <c r="Z60" s="74"/>
      <c r="AA60" s="75"/>
      <c r="AB60" s="73"/>
      <c r="AC60" s="74"/>
      <c r="AD60" s="75"/>
      <c r="AE60" s="256"/>
      <c r="BL60" s="54"/>
      <c r="BM60" s="54"/>
      <c r="BN60" s="54"/>
      <c r="BO60" s="54"/>
      <c r="BP60" s="54"/>
      <c r="BQ60" s="54"/>
      <c r="BR60" s="54"/>
      <c r="BS60" s="54"/>
      <c r="BT60" s="54"/>
      <c r="BU60" s="54"/>
      <c r="BV60" s="54"/>
      <c r="BW60" s="54"/>
      <c r="BX60" s="54"/>
      <c r="BY60" s="54"/>
      <c r="BZ60" s="54"/>
    </row>
    <row r="61" spans="3:78" s="254" customFormat="1" ht="21" customHeight="1">
      <c r="C61" s="193"/>
      <c r="D61" s="424"/>
      <c r="E61" s="255">
        <v>31</v>
      </c>
      <c r="F61" s="221"/>
      <c r="G61" s="221"/>
      <c r="H61" s="221" t="s">
        <v>156</v>
      </c>
      <c r="I61" s="221" t="s">
        <v>159</v>
      </c>
      <c r="J61" s="221" t="s">
        <v>191</v>
      </c>
      <c r="K61" s="221" t="s">
        <v>160</v>
      </c>
      <c r="L61" s="221" t="s">
        <v>0</v>
      </c>
      <c r="M61" s="221" t="s">
        <v>428</v>
      </c>
      <c r="N61" s="48" t="s">
        <v>428</v>
      </c>
      <c r="O61" s="48" t="s">
        <v>0</v>
      </c>
      <c r="P61" s="48" t="s">
        <v>477</v>
      </c>
      <c r="Q61" s="48"/>
      <c r="R61" s="48"/>
      <c r="S61" s="48"/>
      <c r="T61" s="48"/>
      <c r="U61" s="48"/>
      <c r="V61" s="97"/>
      <c r="W61" s="74"/>
      <c r="X61" s="75"/>
      <c r="Y61" s="73"/>
      <c r="Z61" s="74"/>
      <c r="AA61" s="75"/>
      <c r="AB61" s="73"/>
      <c r="AC61" s="74"/>
      <c r="AD61" s="75"/>
      <c r="AE61" s="256"/>
      <c r="BL61" s="54"/>
      <c r="BM61" s="54"/>
      <c r="BN61" s="54"/>
      <c r="BO61" s="54"/>
      <c r="BP61" s="54"/>
      <c r="BQ61" s="54"/>
      <c r="BR61" s="54"/>
      <c r="BS61" s="54"/>
      <c r="BT61" s="54"/>
      <c r="BU61" s="54"/>
      <c r="BV61" s="54"/>
      <c r="BW61" s="54"/>
      <c r="BX61" s="54"/>
      <c r="BY61" s="54"/>
      <c r="BZ61" s="54"/>
    </row>
    <row r="62" spans="3:78" s="254" customFormat="1" ht="21" customHeight="1">
      <c r="C62" s="193"/>
      <c r="D62" s="424"/>
      <c r="E62" s="255">
        <v>32</v>
      </c>
      <c r="F62" s="221"/>
      <c r="G62" s="221"/>
      <c r="H62" s="221" t="s">
        <v>156</v>
      </c>
      <c r="I62" s="221" t="s">
        <v>159</v>
      </c>
      <c r="J62" s="221" t="s">
        <v>192</v>
      </c>
      <c r="K62" s="221" t="s">
        <v>160</v>
      </c>
      <c r="L62" s="221" t="s">
        <v>0</v>
      </c>
      <c r="M62" s="221" t="s">
        <v>428</v>
      </c>
      <c r="N62" s="48" t="s">
        <v>428</v>
      </c>
      <c r="O62" s="48" t="s">
        <v>0</v>
      </c>
      <c r="P62" s="48" t="s">
        <v>477</v>
      </c>
      <c r="Q62" s="48"/>
      <c r="R62" s="48"/>
      <c r="S62" s="48"/>
      <c r="T62" s="48"/>
      <c r="U62" s="48"/>
      <c r="V62" s="97"/>
      <c r="W62" s="74"/>
      <c r="X62" s="75"/>
      <c r="Y62" s="73"/>
      <c r="Z62" s="74"/>
      <c r="AA62" s="75"/>
      <c r="AB62" s="73"/>
      <c r="AC62" s="74"/>
      <c r="AD62" s="75"/>
      <c r="AE62" s="256"/>
      <c r="BL62" s="54"/>
      <c r="BM62" s="54"/>
      <c r="BN62" s="54"/>
      <c r="BO62" s="54"/>
      <c r="BP62" s="54"/>
      <c r="BQ62" s="54"/>
      <c r="BR62" s="54"/>
      <c r="BS62" s="54"/>
      <c r="BT62" s="54"/>
      <c r="BU62" s="54"/>
      <c r="BV62" s="54"/>
      <c r="BW62" s="54"/>
      <c r="BX62" s="54"/>
      <c r="BY62" s="54"/>
      <c r="BZ62" s="54"/>
    </row>
    <row r="63" spans="3:78" s="254" customFormat="1" ht="21" customHeight="1">
      <c r="C63" s="193"/>
      <c r="D63" s="424"/>
      <c r="E63" s="255">
        <v>33</v>
      </c>
      <c r="F63" s="221"/>
      <c r="G63" s="221"/>
      <c r="H63" s="221" t="s">
        <v>156</v>
      </c>
      <c r="I63" s="221" t="s">
        <v>159</v>
      </c>
      <c r="J63" s="221" t="s">
        <v>193</v>
      </c>
      <c r="K63" s="221" t="s">
        <v>160</v>
      </c>
      <c r="L63" s="221" t="s">
        <v>0</v>
      </c>
      <c r="M63" s="221" t="s">
        <v>428</v>
      </c>
      <c r="N63" s="48" t="s">
        <v>428</v>
      </c>
      <c r="O63" s="48" t="s">
        <v>0</v>
      </c>
      <c r="P63" s="48" t="s">
        <v>477</v>
      </c>
      <c r="Q63" s="48"/>
      <c r="R63" s="48"/>
      <c r="S63" s="48"/>
      <c r="T63" s="48"/>
      <c r="U63" s="48"/>
      <c r="V63" s="97"/>
      <c r="W63" s="74"/>
      <c r="X63" s="75"/>
      <c r="Y63" s="73"/>
      <c r="Z63" s="74"/>
      <c r="AA63" s="75"/>
      <c r="AB63" s="73"/>
      <c r="AC63" s="74"/>
      <c r="AD63" s="75"/>
      <c r="AE63" s="256"/>
      <c r="BL63" s="54"/>
      <c r="BM63" s="54"/>
      <c r="BN63" s="54"/>
      <c r="BO63" s="54"/>
      <c r="BP63" s="54"/>
      <c r="BQ63" s="54"/>
      <c r="BR63" s="54"/>
      <c r="BS63" s="54"/>
      <c r="BT63" s="54"/>
      <c r="BU63" s="54"/>
      <c r="BV63" s="54"/>
      <c r="BW63" s="54"/>
      <c r="BX63" s="54"/>
      <c r="BY63" s="54"/>
      <c r="BZ63" s="54"/>
    </row>
    <row r="64" spans="3:78" s="254" customFormat="1" ht="21" customHeight="1">
      <c r="C64" s="193"/>
      <c r="D64" s="424"/>
      <c r="E64" s="255">
        <v>34</v>
      </c>
      <c r="F64" s="221"/>
      <c r="G64" s="221"/>
      <c r="H64" s="221" t="s">
        <v>156</v>
      </c>
      <c r="I64" s="221" t="s">
        <v>159</v>
      </c>
      <c r="J64" s="221" t="s">
        <v>194</v>
      </c>
      <c r="K64" s="221" t="s">
        <v>160</v>
      </c>
      <c r="L64" s="221" t="s">
        <v>0</v>
      </c>
      <c r="M64" s="221" t="s">
        <v>428</v>
      </c>
      <c r="N64" s="48" t="s">
        <v>428</v>
      </c>
      <c r="O64" s="48" t="s">
        <v>0</v>
      </c>
      <c r="P64" s="48" t="s">
        <v>477</v>
      </c>
      <c r="Q64" s="48"/>
      <c r="R64" s="48"/>
      <c r="S64" s="48"/>
      <c r="T64" s="48"/>
      <c r="U64" s="48"/>
      <c r="V64" s="97"/>
      <c r="W64" s="74"/>
      <c r="X64" s="75"/>
      <c r="Y64" s="73"/>
      <c r="Z64" s="74"/>
      <c r="AA64" s="75"/>
      <c r="AB64" s="73"/>
      <c r="AC64" s="74"/>
      <c r="AD64" s="75"/>
      <c r="AE64" s="256"/>
      <c r="BL64" s="54"/>
      <c r="BM64" s="54"/>
      <c r="BN64" s="54"/>
      <c r="BO64" s="54"/>
      <c r="BP64" s="54"/>
      <c r="BQ64" s="54"/>
      <c r="BR64" s="54"/>
      <c r="BS64" s="54"/>
      <c r="BT64" s="54"/>
      <c r="BU64" s="54"/>
      <c r="BV64" s="54"/>
      <c r="BW64" s="54"/>
      <c r="BX64" s="54"/>
      <c r="BY64" s="54"/>
      <c r="BZ64" s="54"/>
    </row>
    <row r="65" spans="3:78" s="254" customFormat="1" ht="21" customHeight="1">
      <c r="C65" s="193"/>
      <c r="D65" s="424"/>
      <c r="E65" s="255" t="s">
        <v>99</v>
      </c>
      <c r="F65" s="221"/>
      <c r="G65" s="221"/>
      <c r="H65" s="221" t="s">
        <v>156</v>
      </c>
      <c r="I65" s="221" t="s">
        <v>159</v>
      </c>
      <c r="J65" s="221" t="s">
        <v>195</v>
      </c>
      <c r="K65" s="221" t="s">
        <v>160</v>
      </c>
      <c r="L65" s="221" t="s">
        <v>0</v>
      </c>
      <c r="M65" s="221" t="s">
        <v>428</v>
      </c>
      <c r="N65" s="48" t="s">
        <v>428</v>
      </c>
      <c r="O65" s="48" t="s">
        <v>0</v>
      </c>
      <c r="P65" s="48" t="s">
        <v>477</v>
      </c>
      <c r="Q65" s="48"/>
      <c r="R65" s="48"/>
      <c r="S65" s="48"/>
      <c r="T65" s="48"/>
      <c r="U65" s="48"/>
      <c r="V65" s="97"/>
      <c r="W65" s="74"/>
      <c r="X65" s="75"/>
      <c r="Y65" s="73"/>
      <c r="Z65" s="74"/>
      <c r="AA65" s="75"/>
      <c r="AB65" s="73"/>
      <c r="AC65" s="74"/>
      <c r="AD65" s="75"/>
      <c r="AE65" s="256"/>
      <c r="BL65" s="54"/>
      <c r="BM65" s="54"/>
      <c r="BN65" s="54"/>
      <c r="BO65" s="54"/>
      <c r="BP65" s="54"/>
      <c r="BQ65" s="54"/>
      <c r="BR65" s="54"/>
      <c r="BS65" s="54"/>
      <c r="BT65" s="54"/>
      <c r="BU65" s="54"/>
      <c r="BV65" s="54"/>
      <c r="BW65" s="54"/>
      <c r="BX65" s="54"/>
      <c r="BY65" s="54"/>
      <c r="BZ65" s="54"/>
    </row>
    <row r="66" spans="3:78" s="254" customFormat="1" ht="21" customHeight="1">
      <c r="C66" s="193"/>
      <c r="D66" s="424"/>
      <c r="E66" s="255" t="s">
        <v>100</v>
      </c>
      <c r="F66" s="221"/>
      <c r="G66" s="221"/>
      <c r="H66" s="221" t="s">
        <v>156</v>
      </c>
      <c r="I66" s="221" t="s">
        <v>159</v>
      </c>
      <c r="J66" s="221" t="s">
        <v>196</v>
      </c>
      <c r="K66" s="221" t="s">
        <v>160</v>
      </c>
      <c r="L66" s="221" t="s">
        <v>0</v>
      </c>
      <c r="M66" s="221" t="s">
        <v>428</v>
      </c>
      <c r="N66" s="48" t="s">
        <v>428</v>
      </c>
      <c r="O66" s="48" t="s">
        <v>0</v>
      </c>
      <c r="P66" s="48" t="s">
        <v>477</v>
      </c>
      <c r="Q66" s="48"/>
      <c r="R66" s="48"/>
      <c r="S66" s="48"/>
      <c r="T66" s="48"/>
      <c r="U66" s="48"/>
      <c r="V66" s="97"/>
      <c r="W66" s="74"/>
      <c r="X66" s="75"/>
      <c r="Y66" s="73"/>
      <c r="Z66" s="74"/>
      <c r="AA66" s="75"/>
      <c r="AB66" s="73"/>
      <c r="AC66" s="74"/>
      <c r="AD66" s="75"/>
      <c r="AE66" s="256"/>
      <c r="BL66" s="54"/>
      <c r="BM66" s="54"/>
      <c r="BN66" s="54"/>
      <c r="BO66" s="54"/>
      <c r="BP66" s="54"/>
      <c r="BQ66" s="54"/>
      <c r="BR66" s="54"/>
      <c r="BS66" s="54"/>
      <c r="BT66" s="54"/>
      <c r="BU66" s="54"/>
      <c r="BV66" s="54"/>
      <c r="BW66" s="54"/>
      <c r="BX66" s="54"/>
      <c r="BY66" s="54"/>
      <c r="BZ66" s="54"/>
    </row>
    <row r="67" spans="3:78" s="254" customFormat="1" ht="21" customHeight="1">
      <c r="C67" s="193"/>
      <c r="D67" s="424"/>
      <c r="E67" s="255" t="s">
        <v>101</v>
      </c>
      <c r="F67" s="221"/>
      <c r="G67" s="221"/>
      <c r="H67" s="221" t="s">
        <v>156</v>
      </c>
      <c r="I67" s="221" t="s">
        <v>159</v>
      </c>
      <c r="J67" s="221" t="s">
        <v>197</v>
      </c>
      <c r="K67" s="221" t="s">
        <v>160</v>
      </c>
      <c r="L67" s="221" t="s">
        <v>0</v>
      </c>
      <c r="M67" s="221" t="s">
        <v>428</v>
      </c>
      <c r="N67" s="48" t="s">
        <v>428</v>
      </c>
      <c r="O67" s="48" t="s">
        <v>0</v>
      </c>
      <c r="P67" s="48" t="s">
        <v>477</v>
      </c>
      <c r="Q67" s="48"/>
      <c r="R67" s="48"/>
      <c r="S67" s="48"/>
      <c r="T67" s="48"/>
      <c r="U67" s="48"/>
      <c r="V67" s="97"/>
      <c r="W67" s="74"/>
      <c r="X67" s="75"/>
      <c r="Y67" s="73"/>
      <c r="Z67" s="74"/>
      <c r="AA67" s="75"/>
      <c r="AB67" s="73"/>
      <c r="AC67" s="74"/>
      <c r="AD67" s="75"/>
      <c r="AE67" s="256"/>
      <c r="BL67" s="54"/>
      <c r="BM67" s="54"/>
      <c r="BN67" s="54"/>
      <c r="BO67" s="54"/>
      <c r="BP67" s="54"/>
      <c r="BQ67" s="54"/>
      <c r="BR67" s="54"/>
      <c r="BS67" s="54"/>
      <c r="BT67" s="54"/>
      <c r="BU67" s="54"/>
      <c r="BV67" s="54"/>
      <c r="BW67" s="54"/>
      <c r="BX67" s="54"/>
      <c r="BY67" s="54"/>
      <c r="BZ67" s="54"/>
    </row>
    <row r="68" spans="3:78" s="254" customFormat="1" ht="21" customHeight="1">
      <c r="C68" s="193"/>
      <c r="D68" s="424"/>
      <c r="E68" s="255" t="s">
        <v>102</v>
      </c>
      <c r="F68" s="221"/>
      <c r="G68" s="221"/>
      <c r="H68" s="221" t="s">
        <v>156</v>
      </c>
      <c r="I68" s="221" t="s">
        <v>159</v>
      </c>
      <c r="J68" s="221" t="s">
        <v>198</v>
      </c>
      <c r="K68" s="221" t="s">
        <v>160</v>
      </c>
      <c r="L68" s="221" t="s">
        <v>0</v>
      </c>
      <c r="M68" s="221" t="s">
        <v>428</v>
      </c>
      <c r="N68" s="48" t="s">
        <v>428</v>
      </c>
      <c r="O68" s="48" t="s">
        <v>0</v>
      </c>
      <c r="P68" s="48" t="s">
        <v>477</v>
      </c>
      <c r="Q68" s="48"/>
      <c r="R68" s="48"/>
      <c r="S68" s="48"/>
      <c r="T68" s="48"/>
      <c r="U68" s="48"/>
      <c r="V68" s="97"/>
      <c r="W68" s="74"/>
      <c r="X68" s="75"/>
      <c r="Y68" s="73"/>
      <c r="Z68" s="74"/>
      <c r="AA68" s="75"/>
      <c r="AB68" s="73"/>
      <c r="AC68" s="74"/>
      <c r="AD68" s="75"/>
      <c r="AE68" s="256"/>
      <c r="BL68" s="54"/>
      <c r="BM68" s="54"/>
      <c r="BN68" s="54"/>
      <c r="BO68" s="54"/>
      <c r="BP68" s="54"/>
      <c r="BQ68" s="54"/>
      <c r="BR68" s="54"/>
      <c r="BS68" s="54"/>
      <c r="BT68" s="54"/>
      <c r="BU68" s="54"/>
      <c r="BV68" s="54"/>
      <c r="BW68" s="54"/>
      <c r="BX68" s="54"/>
      <c r="BY68" s="54"/>
      <c r="BZ68" s="54"/>
    </row>
    <row r="69" spans="3:78" s="254" customFormat="1" ht="21" customHeight="1">
      <c r="C69" s="193"/>
      <c r="D69" s="424"/>
      <c r="E69" s="255" t="s">
        <v>103</v>
      </c>
      <c r="F69" s="221"/>
      <c r="G69" s="221"/>
      <c r="H69" s="221" t="s">
        <v>156</v>
      </c>
      <c r="I69" s="221" t="s">
        <v>159</v>
      </c>
      <c r="J69" s="221" t="s">
        <v>199</v>
      </c>
      <c r="K69" s="221" t="s">
        <v>160</v>
      </c>
      <c r="L69" s="221" t="s">
        <v>0</v>
      </c>
      <c r="M69" s="221" t="s">
        <v>428</v>
      </c>
      <c r="N69" s="48" t="s">
        <v>428</v>
      </c>
      <c r="O69" s="48" t="s">
        <v>0</v>
      </c>
      <c r="P69" s="48" t="s">
        <v>477</v>
      </c>
      <c r="Q69" s="48"/>
      <c r="R69" s="48"/>
      <c r="S69" s="48"/>
      <c r="T69" s="48"/>
      <c r="U69" s="48"/>
      <c r="V69" s="97"/>
      <c r="W69" s="74"/>
      <c r="X69" s="75"/>
      <c r="Y69" s="73"/>
      <c r="Z69" s="74"/>
      <c r="AA69" s="75"/>
      <c r="AB69" s="73"/>
      <c r="AC69" s="74"/>
      <c r="AD69" s="75"/>
      <c r="AE69" s="256"/>
      <c r="BL69" s="54"/>
      <c r="BM69" s="54"/>
      <c r="BN69" s="54"/>
      <c r="BO69" s="54"/>
      <c r="BP69" s="54"/>
      <c r="BQ69" s="54"/>
      <c r="BR69" s="54"/>
      <c r="BS69" s="54"/>
      <c r="BT69" s="54"/>
      <c r="BU69" s="54"/>
      <c r="BV69" s="54"/>
      <c r="BW69" s="54"/>
      <c r="BX69" s="54"/>
      <c r="BY69" s="54"/>
      <c r="BZ69" s="54"/>
    </row>
    <row r="70" spans="3:78" s="254" customFormat="1" ht="21" customHeight="1">
      <c r="C70" s="193"/>
      <c r="D70" s="424"/>
      <c r="E70" s="255" t="s">
        <v>98</v>
      </c>
      <c r="F70" s="221"/>
      <c r="G70" s="221"/>
      <c r="H70" s="221" t="s">
        <v>156</v>
      </c>
      <c r="I70" s="221" t="s">
        <v>159</v>
      </c>
      <c r="J70" s="221" t="s">
        <v>200</v>
      </c>
      <c r="K70" s="221" t="s">
        <v>160</v>
      </c>
      <c r="L70" s="221" t="s">
        <v>0</v>
      </c>
      <c r="M70" s="221" t="s">
        <v>428</v>
      </c>
      <c r="N70" s="48" t="s">
        <v>428</v>
      </c>
      <c r="O70" s="48" t="s">
        <v>0</v>
      </c>
      <c r="P70" s="48" t="s">
        <v>477</v>
      </c>
      <c r="Q70" s="48"/>
      <c r="R70" s="48"/>
      <c r="S70" s="48"/>
      <c r="T70" s="48"/>
      <c r="U70" s="48"/>
      <c r="V70" s="97"/>
      <c r="W70" s="74"/>
      <c r="X70" s="75"/>
      <c r="Y70" s="73"/>
      <c r="Z70" s="74"/>
      <c r="AA70" s="75"/>
      <c r="AB70" s="73"/>
      <c r="AC70" s="74"/>
      <c r="AD70" s="75"/>
      <c r="AE70" s="256"/>
      <c r="BL70" s="54"/>
      <c r="BM70" s="54"/>
      <c r="BN70" s="54"/>
      <c r="BO70" s="54"/>
      <c r="BP70" s="54"/>
      <c r="BQ70" s="54"/>
      <c r="BR70" s="54"/>
      <c r="BS70" s="54"/>
      <c r="BT70" s="54"/>
      <c r="BU70" s="54"/>
      <c r="BV70" s="54"/>
      <c r="BW70" s="54"/>
      <c r="BX70" s="54"/>
      <c r="BY70" s="54"/>
      <c r="BZ70" s="54"/>
    </row>
    <row r="71" spans="3:78" s="254" customFormat="1" ht="21" customHeight="1">
      <c r="C71" s="193"/>
      <c r="D71" s="424"/>
      <c r="E71" s="255" t="s">
        <v>2394</v>
      </c>
      <c r="F71" s="221"/>
      <c r="G71" s="221"/>
      <c r="H71" s="221" t="s">
        <v>156</v>
      </c>
      <c r="I71" s="221" t="s">
        <v>159</v>
      </c>
      <c r="J71" s="221" t="s">
        <v>201</v>
      </c>
      <c r="K71" s="221" t="s">
        <v>160</v>
      </c>
      <c r="L71" s="221" t="s">
        <v>0</v>
      </c>
      <c r="M71" s="221" t="s">
        <v>428</v>
      </c>
      <c r="N71" s="48" t="s">
        <v>428</v>
      </c>
      <c r="O71" s="48" t="s">
        <v>0</v>
      </c>
      <c r="P71" s="48" t="s">
        <v>477</v>
      </c>
      <c r="Q71" s="48"/>
      <c r="R71" s="48"/>
      <c r="S71" s="48"/>
      <c r="T71" s="48"/>
      <c r="U71" s="48"/>
      <c r="V71" s="97"/>
      <c r="W71" s="74"/>
      <c r="X71" s="75"/>
      <c r="Y71" s="73"/>
      <c r="Z71" s="74"/>
      <c r="AA71" s="75"/>
      <c r="AB71" s="73"/>
      <c r="AC71" s="74"/>
      <c r="AD71" s="75"/>
      <c r="AE71" s="256"/>
      <c r="BL71" s="54"/>
      <c r="BM71" s="54"/>
      <c r="BN71" s="54"/>
      <c r="BO71" s="54"/>
      <c r="BP71" s="54"/>
      <c r="BQ71" s="54"/>
      <c r="BR71" s="54"/>
      <c r="BS71" s="54"/>
      <c r="BT71" s="54"/>
      <c r="BU71" s="54"/>
      <c r="BV71" s="54"/>
      <c r="BW71" s="54"/>
      <c r="BX71" s="54"/>
      <c r="BY71" s="54"/>
      <c r="BZ71" s="54"/>
    </row>
    <row r="72" spans="3:78" s="254" customFormat="1" ht="21" customHeight="1">
      <c r="C72" s="193"/>
      <c r="D72" s="424"/>
      <c r="E72" s="257" t="s">
        <v>2383</v>
      </c>
      <c r="F72" s="221"/>
      <c r="G72" s="221"/>
      <c r="H72" s="221" t="s">
        <v>156</v>
      </c>
      <c r="I72" s="221" t="s">
        <v>159</v>
      </c>
      <c r="J72" s="221" t="s">
        <v>0</v>
      </c>
      <c r="K72" s="221" t="s">
        <v>160</v>
      </c>
      <c r="L72" s="221" t="s">
        <v>0</v>
      </c>
      <c r="M72" s="221" t="s">
        <v>428</v>
      </c>
      <c r="N72" s="48" t="s">
        <v>428</v>
      </c>
      <c r="O72" s="48" t="s">
        <v>0</v>
      </c>
      <c r="P72" s="48" t="s">
        <v>477</v>
      </c>
      <c r="Q72" s="48"/>
      <c r="R72" s="48"/>
      <c r="S72" s="48"/>
      <c r="T72" s="48"/>
      <c r="U72" s="105"/>
      <c r="V72" s="98" t="str">
        <f>IF(OR(SUMPRODUCT(--(V44:V71=""),--(W44:W71=""))&gt;0,COUNTIF(W44:W71,"M")&gt;0,COUNTIF(W44:W71,"X")=28),"",SUM(V44:V71))</f>
        <v/>
      </c>
      <c r="W72" s="22" t="str">
        <f>IF(AND(COUNTIF(W44:W71,"X")=28,SUM(V44:V71)=0,ISNUMBER(V72)),"",IF(COUNTIF(W44:W71,"M")&gt;0,"M",IF(AND(COUNTIF(W44:W71,W44)=28,OR(W44="X",W44="W",W44="Z")),UPPER(W44),"")))</f>
        <v/>
      </c>
      <c r="X72" s="23"/>
      <c r="Y72" s="21" t="str">
        <f>IF(OR(SUMPRODUCT(--(Y44:Y71=""),--(Z44:Z71=""))&gt;0,COUNTIF(Z44:Z71,"M")&gt;0,COUNTIF(Z44:Z71,"X")=28),"",SUM(Y44:Y71))</f>
        <v/>
      </c>
      <c r="Z72" s="22" t="str">
        <f>IF(AND(COUNTIF(Z44:Z71,"X")=28,SUM(Y44:Y71)=0,ISNUMBER(Y72)),"",IF(COUNTIF(Z44:Z71,"M")&gt;0,"M",IF(AND(COUNTIF(Z44:Z71,Z44)=28,OR(Z44="X",Z44="W",Z44="Z")),UPPER(Z44),"")))</f>
        <v/>
      </c>
      <c r="AA72" s="23"/>
      <c r="AB72" s="21" t="str">
        <f>IF(OR(SUMPRODUCT(--(AB44:AB71=""),--(AC44:AC71=""))&gt;0,COUNTIF(AC44:AC71,"M")&gt;0,COUNTIF(AC44:AC71,"X")=28),"",SUM(AB44:AB71))</f>
        <v/>
      </c>
      <c r="AC72" s="22" t="str">
        <f>IF(AND(COUNTIF(AC44:AC71,"X")=28,SUM(AB44:AB71)=0,ISNUMBER(AB72)),"",IF(COUNTIF(AC44:AC71,"M")&gt;0,"M",IF(AND(COUNTIF(AC44:AC71,AC44)=28,OR(AC44="X",AC44="W",AC44="Z")),UPPER(AC44),"")))</f>
        <v/>
      </c>
      <c r="AD72" s="23"/>
      <c r="AE72" s="256"/>
      <c r="BL72" s="54"/>
      <c r="BM72" s="54"/>
      <c r="BN72" s="54"/>
      <c r="BO72" s="54"/>
      <c r="BP72" s="54"/>
      <c r="BQ72" s="54"/>
      <c r="BR72" s="54"/>
      <c r="BS72" s="54"/>
      <c r="BT72" s="54"/>
      <c r="BU72" s="54"/>
      <c r="BV72" s="54"/>
      <c r="BW72" s="54"/>
      <c r="BX72" s="54"/>
      <c r="BY72" s="54"/>
      <c r="BZ72" s="54"/>
    </row>
    <row r="73" spans="3:78" ht="3" customHeight="1">
      <c r="C73" s="193"/>
      <c r="D73" s="258"/>
      <c r="E73" s="259"/>
      <c r="F73" s="262"/>
      <c r="G73" s="262"/>
      <c r="H73" s="260"/>
      <c r="I73" s="260"/>
      <c r="J73" s="260"/>
      <c r="K73" s="260"/>
      <c r="L73" s="260"/>
      <c r="M73" s="260"/>
      <c r="N73" s="106"/>
      <c r="O73" s="106"/>
      <c r="P73" s="106"/>
      <c r="Q73" s="106"/>
      <c r="R73" s="55"/>
      <c r="S73" s="55"/>
      <c r="T73" s="55"/>
      <c r="U73" s="55"/>
      <c r="V73" s="260"/>
      <c r="W73" s="260"/>
      <c r="X73" s="260"/>
      <c r="Y73" s="260"/>
      <c r="Z73" s="260"/>
      <c r="AA73" s="260"/>
      <c r="AB73" s="260"/>
      <c r="AC73" s="260"/>
      <c r="AD73" s="260"/>
      <c r="AE73" s="261"/>
      <c r="BL73" s="3"/>
      <c r="BM73" s="3"/>
      <c r="BN73" s="3"/>
      <c r="BO73" s="3"/>
      <c r="BP73" s="3"/>
      <c r="BQ73" s="3"/>
      <c r="BR73" s="3"/>
      <c r="BS73" s="3"/>
      <c r="BT73" s="3"/>
      <c r="BU73" s="3"/>
      <c r="BV73" s="3"/>
      <c r="BW73" s="3"/>
      <c r="BX73" s="3"/>
      <c r="BY73" s="3"/>
      <c r="BZ73" s="3"/>
    </row>
    <row r="74" spans="3:78" s="254" customFormat="1" ht="21" customHeight="1">
      <c r="C74" s="193"/>
      <c r="D74" s="425" t="s">
        <v>2381</v>
      </c>
      <c r="E74" s="257" t="s">
        <v>446</v>
      </c>
      <c r="F74" s="221"/>
      <c r="G74" s="221"/>
      <c r="H74" s="221" t="s">
        <v>0</v>
      </c>
      <c r="I74" s="221" t="s">
        <v>159</v>
      </c>
      <c r="J74" s="221" t="s">
        <v>447</v>
      </c>
      <c r="K74" s="221" t="s">
        <v>160</v>
      </c>
      <c r="L74" s="221" t="s">
        <v>0</v>
      </c>
      <c r="M74" s="221" t="s">
        <v>428</v>
      </c>
      <c r="N74" s="48" t="s">
        <v>428</v>
      </c>
      <c r="O74" s="48" t="s">
        <v>0</v>
      </c>
      <c r="P74" s="48" t="s">
        <v>477</v>
      </c>
      <c r="Q74" s="48"/>
      <c r="R74" s="48"/>
      <c r="S74" s="48"/>
      <c r="T74" s="48"/>
      <c r="U74" s="48"/>
      <c r="V74" s="98" t="str">
        <f t="shared" ref="V74:V102" si="0">IF(OR(AND(V14="",W14=""),AND(V44="",W44=""),AND(W14="X",W44="X"),OR(W14="M",W44="M")),"",SUM(V14,V44))</f>
        <v/>
      </c>
      <c r="W74" s="22" t="str">
        <f t="shared" ref="W74:W102" si="1">IF(AND(AND(W14="X",W44="X"),SUM(V14,V44)=0,ISNUMBER(V74)),"",IF(OR(W14="M",W44="M"),"M",IF(AND(W14=W44,OR(W14="X",W14="W",W14="Z")),UPPER(W14),"")))</f>
        <v/>
      </c>
      <c r="X74" s="23"/>
      <c r="Y74" s="21" t="str">
        <f t="shared" ref="Y74:Y102" si="2">IF(OR(AND(Y14="",Z14=""),AND(Y44="",Z44=""),AND(Z14="X",Z44="X"),OR(Z14="M",Z44="M")),"",SUM(Y14,Y44))</f>
        <v/>
      </c>
      <c r="Z74" s="22" t="str">
        <f t="shared" ref="Z74:Z102" si="3">IF(AND(AND(Z14="X",Z44="X"),SUM(Y14,Y44)=0,ISNUMBER(Y74)),"",IF(OR(Z14="M",Z44="M"),"M",IF(AND(Z14=Z44,OR(Z14="X",Z14="W",Z14="Z")),UPPER(Z14),"")))</f>
        <v/>
      </c>
      <c r="AA74" s="23"/>
      <c r="AB74" s="21" t="str">
        <f t="shared" ref="AB74:AB102" si="4">IF(OR(AND(AB14="",AC14=""),AND(AB44="",AC44=""),AND(AC14="X",AC44="X"),OR(AC14="M",AC44="M")),"",SUM(AB14,AB44))</f>
        <v/>
      </c>
      <c r="AC74" s="22" t="str">
        <f t="shared" ref="AC74:AC102" si="5">IF(AND(AND(AC14="X",AC44="X"),SUM(AB14,AB44)=0,ISNUMBER(AB74)),"",IF(OR(AC14="M",AC44="M"),"M",IF(AND(AC14=AC44,OR(AC14="X",AC14="W",AC14="Z")),UPPER(AC14),"")))</f>
        <v/>
      </c>
      <c r="AD74" s="23"/>
      <c r="AE74" s="256"/>
      <c r="BL74" s="54"/>
      <c r="BM74" s="54"/>
      <c r="BN74" s="54"/>
      <c r="BO74" s="54"/>
      <c r="BP74" s="54"/>
      <c r="BQ74" s="54"/>
      <c r="BR74" s="54"/>
      <c r="BS74" s="54"/>
      <c r="BT74" s="54"/>
      <c r="BU74" s="54"/>
      <c r="BV74" s="54"/>
      <c r="BW74" s="54"/>
      <c r="BX74" s="54"/>
      <c r="BY74" s="54"/>
      <c r="BZ74" s="54"/>
    </row>
    <row r="75" spans="3:78" s="254" customFormat="1" ht="21" customHeight="1">
      <c r="C75" s="193"/>
      <c r="D75" s="425"/>
      <c r="E75" s="257">
        <v>15</v>
      </c>
      <c r="F75" s="221"/>
      <c r="G75" s="221"/>
      <c r="H75" s="221" t="s">
        <v>0</v>
      </c>
      <c r="I75" s="221" t="s">
        <v>159</v>
      </c>
      <c r="J75" s="221" t="s">
        <v>448</v>
      </c>
      <c r="K75" s="221" t="s">
        <v>160</v>
      </c>
      <c r="L75" s="221" t="s">
        <v>0</v>
      </c>
      <c r="M75" s="221" t="s">
        <v>428</v>
      </c>
      <c r="N75" s="48" t="s">
        <v>428</v>
      </c>
      <c r="O75" s="48" t="s">
        <v>0</v>
      </c>
      <c r="P75" s="48" t="s">
        <v>477</v>
      </c>
      <c r="Q75" s="48"/>
      <c r="R75" s="48"/>
      <c r="S75" s="48"/>
      <c r="T75" s="48"/>
      <c r="U75" s="48"/>
      <c r="V75" s="98" t="str">
        <f t="shared" si="0"/>
        <v/>
      </c>
      <c r="W75" s="22" t="str">
        <f t="shared" si="1"/>
        <v/>
      </c>
      <c r="X75" s="23"/>
      <c r="Y75" s="21" t="str">
        <f t="shared" si="2"/>
        <v/>
      </c>
      <c r="Z75" s="22" t="str">
        <f t="shared" si="3"/>
        <v/>
      </c>
      <c r="AA75" s="23"/>
      <c r="AB75" s="21" t="str">
        <f t="shared" si="4"/>
        <v/>
      </c>
      <c r="AC75" s="22" t="str">
        <f t="shared" si="5"/>
        <v/>
      </c>
      <c r="AD75" s="23"/>
      <c r="AE75" s="256"/>
      <c r="BL75" s="54"/>
      <c r="BM75" s="54"/>
      <c r="BN75" s="54"/>
      <c r="BO75" s="54"/>
      <c r="BP75" s="54"/>
      <c r="BQ75" s="54"/>
      <c r="BR75" s="54"/>
      <c r="BS75" s="54"/>
      <c r="BT75" s="54"/>
      <c r="BU75" s="54"/>
      <c r="BV75" s="54"/>
      <c r="BW75" s="54"/>
      <c r="BX75" s="54"/>
      <c r="BY75" s="54"/>
      <c r="BZ75" s="54"/>
    </row>
    <row r="76" spans="3:78" s="254" customFormat="1" ht="21" customHeight="1">
      <c r="C76" s="193"/>
      <c r="D76" s="425"/>
      <c r="E76" s="257">
        <v>16</v>
      </c>
      <c r="F76" s="221"/>
      <c r="G76" s="221"/>
      <c r="H76" s="221" t="s">
        <v>0</v>
      </c>
      <c r="I76" s="221" t="s">
        <v>159</v>
      </c>
      <c r="J76" s="221" t="s">
        <v>176</v>
      </c>
      <c r="K76" s="221" t="s">
        <v>160</v>
      </c>
      <c r="L76" s="221" t="s">
        <v>0</v>
      </c>
      <c r="M76" s="221" t="s">
        <v>428</v>
      </c>
      <c r="N76" s="48" t="s">
        <v>428</v>
      </c>
      <c r="O76" s="48" t="s">
        <v>0</v>
      </c>
      <c r="P76" s="48" t="s">
        <v>477</v>
      </c>
      <c r="Q76" s="48"/>
      <c r="R76" s="48"/>
      <c r="S76" s="48"/>
      <c r="T76" s="48"/>
      <c r="U76" s="48"/>
      <c r="V76" s="98" t="str">
        <f t="shared" si="0"/>
        <v/>
      </c>
      <c r="W76" s="22" t="str">
        <f t="shared" si="1"/>
        <v/>
      </c>
      <c r="X76" s="23"/>
      <c r="Y76" s="21" t="str">
        <f t="shared" si="2"/>
        <v/>
      </c>
      <c r="Z76" s="22" t="str">
        <f t="shared" si="3"/>
        <v/>
      </c>
      <c r="AA76" s="23"/>
      <c r="AB76" s="21" t="str">
        <f t="shared" si="4"/>
        <v/>
      </c>
      <c r="AC76" s="22" t="str">
        <f t="shared" si="5"/>
        <v/>
      </c>
      <c r="AD76" s="23"/>
      <c r="AE76" s="256"/>
      <c r="BL76" s="54"/>
      <c r="BM76" s="54"/>
      <c r="BN76" s="54"/>
      <c r="BO76" s="54"/>
      <c r="BP76" s="54"/>
      <c r="BQ76" s="54"/>
      <c r="BR76" s="54"/>
      <c r="BS76" s="54"/>
      <c r="BT76" s="54"/>
      <c r="BU76" s="54"/>
      <c r="BV76" s="54"/>
      <c r="BW76" s="54"/>
      <c r="BX76" s="54"/>
      <c r="BY76" s="54"/>
      <c r="BZ76" s="54"/>
    </row>
    <row r="77" spans="3:78" s="254" customFormat="1" ht="21" customHeight="1">
      <c r="C77" s="193"/>
      <c r="D77" s="425"/>
      <c r="E77" s="257">
        <v>17</v>
      </c>
      <c r="F77" s="221"/>
      <c r="G77" s="221"/>
      <c r="H77" s="221" t="s">
        <v>0</v>
      </c>
      <c r="I77" s="221" t="s">
        <v>159</v>
      </c>
      <c r="J77" s="221" t="s">
        <v>177</v>
      </c>
      <c r="K77" s="221" t="s">
        <v>160</v>
      </c>
      <c r="L77" s="221" t="s">
        <v>0</v>
      </c>
      <c r="M77" s="221" t="s">
        <v>428</v>
      </c>
      <c r="N77" s="48" t="s">
        <v>428</v>
      </c>
      <c r="O77" s="48" t="s">
        <v>0</v>
      </c>
      <c r="P77" s="48" t="s">
        <v>477</v>
      </c>
      <c r="Q77" s="48"/>
      <c r="R77" s="48"/>
      <c r="S77" s="48"/>
      <c r="T77" s="48"/>
      <c r="U77" s="48"/>
      <c r="V77" s="98" t="str">
        <f t="shared" si="0"/>
        <v/>
      </c>
      <c r="W77" s="22" t="str">
        <f t="shared" si="1"/>
        <v/>
      </c>
      <c r="X77" s="23"/>
      <c r="Y77" s="21" t="str">
        <f t="shared" si="2"/>
        <v/>
      </c>
      <c r="Z77" s="22" t="str">
        <f t="shared" si="3"/>
        <v/>
      </c>
      <c r="AA77" s="23"/>
      <c r="AB77" s="21" t="str">
        <f t="shared" si="4"/>
        <v/>
      </c>
      <c r="AC77" s="22" t="str">
        <f t="shared" si="5"/>
        <v/>
      </c>
      <c r="AD77" s="23"/>
      <c r="AE77" s="256"/>
      <c r="BL77" s="54"/>
      <c r="BM77" s="54"/>
      <c r="BN77" s="54"/>
      <c r="BO77" s="54"/>
      <c r="BP77" s="54"/>
      <c r="BQ77" s="54"/>
      <c r="BR77" s="54"/>
      <c r="BS77" s="54"/>
      <c r="BT77" s="54"/>
      <c r="BU77" s="54"/>
      <c r="BV77" s="54"/>
      <c r="BW77" s="54"/>
      <c r="BX77" s="54"/>
      <c r="BY77" s="54"/>
      <c r="BZ77" s="54"/>
    </row>
    <row r="78" spans="3:78" s="254" customFormat="1" ht="21" customHeight="1">
      <c r="C78" s="193"/>
      <c r="D78" s="425"/>
      <c r="E78" s="257">
        <v>18</v>
      </c>
      <c r="F78" s="221"/>
      <c r="G78" s="221"/>
      <c r="H78" s="221" t="s">
        <v>0</v>
      </c>
      <c r="I78" s="221" t="s">
        <v>159</v>
      </c>
      <c r="J78" s="221" t="s">
        <v>178</v>
      </c>
      <c r="K78" s="221" t="s">
        <v>160</v>
      </c>
      <c r="L78" s="221" t="s">
        <v>0</v>
      </c>
      <c r="M78" s="221" t="s">
        <v>428</v>
      </c>
      <c r="N78" s="48" t="s">
        <v>428</v>
      </c>
      <c r="O78" s="48" t="s">
        <v>0</v>
      </c>
      <c r="P78" s="48" t="s">
        <v>477</v>
      </c>
      <c r="Q78" s="48"/>
      <c r="R78" s="48"/>
      <c r="S78" s="48"/>
      <c r="T78" s="48"/>
      <c r="U78" s="48"/>
      <c r="V78" s="98" t="str">
        <f t="shared" si="0"/>
        <v/>
      </c>
      <c r="W78" s="22" t="str">
        <f t="shared" si="1"/>
        <v/>
      </c>
      <c r="X78" s="23"/>
      <c r="Y78" s="21" t="str">
        <f t="shared" si="2"/>
        <v/>
      </c>
      <c r="Z78" s="22" t="str">
        <f t="shared" si="3"/>
        <v/>
      </c>
      <c r="AA78" s="23"/>
      <c r="AB78" s="21" t="str">
        <f t="shared" si="4"/>
        <v/>
      </c>
      <c r="AC78" s="22" t="str">
        <f t="shared" si="5"/>
        <v/>
      </c>
      <c r="AD78" s="23"/>
      <c r="AE78" s="256"/>
      <c r="BL78" s="54"/>
      <c r="BM78" s="54"/>
      <c r="BN78" s="54"/>
      <c r="BO78" s="54"/>
      <c r="BP78" s="54"/>
      <c r="BQ78" s="54"/>
      <c r="BR78" s="54"/>
      <c r="BS78" s="54"/>
      <c r="BT78" s="54"/>
      <c r="BU78" s="54"/>
      <c r="BV78" s="54"/>
      <c r="BW78" s="54"/>
      <c r="BX78" s="54"/>
      <c r="BY78" s="54"/>
      <c r="BZ78" s="54"/>
    </row>
    <row r="79" spans="3:78" s="254" customFormat="1" ht="21" customHeight="1">
      <c r="C79" s="193"/>
      <c r="D79" s="425"/>
      <c r="E79" s="257">
        <v>19</v>
      </c>
      <c r="F79" s="221"/>
      <c r="G79" s="221"/>
      <c r="H79" s="221" t="s">
        <v>0</v>
      </c>
      <c r="I79" s="221" t="s">
        <v>159</v>
      </c>
      <c r="J79" s="221" t="s">
        <v>179</v>
      </c>
      <c r="K79" s="221" t="s">
        <v>160</v>
      </c>
      <c r="L79" s="221" t="s">
        <v>0</v>
      </c>
      <c r="M79" s="221" t="s">
        <v>428</v>
      </c>
      <c r="N79" s="48" t="s">
        <v>428</v>
      </c>
      <c r="O79" s="48" t="s">
        <v>0</v>
      </c>
      <c r="P79" s="48" t="s">
        <v>477</v>
      </c>
      <c r="Q79" s="48"/>
      <c r="R79" s="48"/>
      <c r="S79" s="48"/>
      <c r="T79" s="48"/>
      <c r="U79" s="48"/>
      <c r="V79" s="98" t="str">
        <f t="shared" si="0"/>
        <v/>
      </c>
      <c r="W79" s="22" t="str">
        <f t="shared" si="1"/>
        <v/>
      </c>
      <c r="X79" s="23"/>
      <c r="Y79" s="21" t="str">
        <f t="shared" si="2"/>
        <v/>
      </c>
      <c r="Z79" s="22" t="str">
        <f t="shared" si="3"/>
        <v/>
      </c>
      <c r="AA79" s="23"/>
      <c r="AB79" s="21" t="str">
        <f t="shared" si="4"/>
        <v/>
      </c>
      <c r="AC79" s="22" t="str">
        <f t="shared" si="5"/>
        <v/>
      </c>
      <c r="AD79" s="23"/>
      <c r="AE79" s="256"/>
      <c r="BL79" s="54"/>
      <c r="BM79" s="54"/>
      <c r="BN79" s="54"/>
      <c r="BO79" s="54"/>
      <c r="BP79" s="54"/>
      <c r="BQ79" s="54"/>
      <c r="BR79" s="54"/>
      <c r="BS79" s="54"/>
      <c r="BT79" s="54"/>
      <c r="BU79" s="54"/>
      <c r="BV79" s="54"/>
      <c r="BW79" s="54"/>
      <c r="BX79" s="54"/>
      <c r="BY79" s="54"/>
      <c r="BZ79" s="54"/>
    </row>
    <row r="80" spans="3:78" s="254" customFormat="1" ht="21" customHeight="1">
      <c r="C80" s="193"/>
      <c r="D80" s="425"/>
      <c r="E80" s="257">
        <v>20</v>
      </c>
      <c r="F80" s="221"/>
      <c r="G80" s="221"/>
      <c r="H80" s="221" t="s">
        <v>0</v>
      </c>
      <c r="I80" s="221" t="s">
        <v>159</v>
      </c>
      <c r="J80" s="221" t="s">
        <v>180</v>
      </c>
      <c r="K80" s="221" t="s">
        <v>160</v>
      </c>
      <c r="L80" s="221" t="s">
        <v>0</v>
      </c>
      <c r="M80" s="221" t="s">
        <v>428</v>
      </c>
      <c r="N80" s="48" t="s">
        <v>428</v>
      </c>
      <c r="O80" s="48" t="s">
        <v>0</v>
      </c>
      <c r="P80" s="48" t="s">
        <v>477</v>
      </c>
      <c r="Q80" s="48"/>
      <c r="R80" s="48"/>
      <c r="S80" s="48"/>
      <c r="T80" s="48"/>
      <c r="U80" s="48"/>
      <c r="V80" s="98" t="str">
        <f t="shared" si="0"/>
        <v/>
      </c>
      <c r="W80" s="22" t="str">
        <f t="shared" si="1"/>
        <v/>
      </c>
      <c r="X80" s="23"/>
      <c r="Y80" s="21" t="str">
        <f t="shared" si="2"/>
        <v/>
      </c>
      <c r="Z80" s="22" t="str">
        <f t="shared" si="3"/>
        <v/>
      </c>
      <c r="AA80" s="23"/>
      <c r="AB80" s="21" t="str">
        <f t="shared" si="4"/>
        <v/>
      </c>
      <c r="AC80" s="22" t="str">
        <f t="shared" si="5"/>
        <v/>
      </c>
      <c r="AD80" s="23"/>
      <c r="AE80" s="256"/>
      <c r="BL80" s="54"/>
      <c r="BM80" s="54"/>
      <c r="BN80" s="54"/>
      <c r="BO80" s="54"/>
      <c r="BP80" s="54"/>
      <c r="BQ80" s="54"/>
      <c r="BR80" s="54"/>
      <c r="BS80" s="54"/>
      <c r="BT80" s="54"/>
      <c r="BU80" s="54"/>
      <c r="BV80" s="54"/>
      <c r="BW80" s="54"/>
      <c r="BX80" s="54"/>
      <c r="BY80" s="54"/>
      <c r="BZ80" s="54"/>
    </row>
    <row r="81" spans="3:78" s="254" customFormat="1" ht="21" customHeight="1">
      <c r="C81" s="193"/>
      <c r="D81" s="425"/>
      <c r="E81" s="257">
        <v>21</v>
      </c>
      <c r="F81" s="221"/>
      <c r="G81" s="221"/>
      <c r="H81" s="221" t="s">
        <v>0</v>
      </c>
      <c r="I81" s="221" t="s">
        <v>159</v>
      </c>
      <c r="J81" s="221" t="s">
        <v>181</v>
      </c>
      <c r="K81" s="221" t="s">
        <v>160</v>
      </c>
      <c r="L81" s="221" t="s">
        <v>0</v>
      </c>
      <c r="M81" s="221" t="s">
        <v>428</v>
      </c>
      <c r="N81" s="48" t="s">
        <v>428</v>
      </c>
      <c r="O81" s="48" t="s">
        <v>0</v>
      </c>
      <c r="P81" s="48" t="s">
        <v>477</v>
      </c>
      <c r="Q81" s="48"/>
      <c r="R81" s="48"/>
      <c r="S81" s="48"/>
      <c r="T81" s="48"/>
      <c r="U81" s="48"/>
      <c r="V81" s="98" t="str">
        <f t="shared" si="0"/>
        <v/>
      </c>
      <c r="W81" s="22" t="str">
        <f t="shared" si="1"/>
        <v/>
      </c>
      <c r="X81" s="23"/>
      <c r="Y81" s="21" t="str">
        <f t="shared" si="2"/>
        <v/>
      </c>
      <c r="Z81" s="22" t="str">
        <f t="shared" si="3"/>
        <v/>
      </c>
      <c r="AA81" s="23"/>
      <c r="AB81" s="21" t="str">
        <f t="shared" si="4"/>
        <v/>
      </c>
      <c r="AC81" s="22" t="str">
        <f t="shared" si="5"/>
        <v/>
      </c>
      <c r="AD81" s="23"/>
      <c r="AE81" s="256"/>
      <c r="BL81" s="54"/>
      <c r="BM81" s="54"/>
      <c r="BN81" s="54"/>
      <c r="BO81" s="54"/>
      <c r="BP81" s="54"/>
      <c r="BQ81" s="54"/>
      <c r="BR81" s="54"/>
      <c r="BS81" s="54"/>
      <c r="BT81" s="54"/>
      <c r="BU81" s="54"/>
      <c r="BV81" s="54"/>
      <c r="BW81" s="54"/>
      <c r="BX81" s="54"/>
      <c r="BY81" s="54"/>
      <c r="BZ81" s="54"/>
    </row>
    <row r="82" spans="3:78" s="254" customFormat="1" ht="21" customHeight="1">
      <c r="C82" s="193"/>
      <c r="D82" s="425"/>
      <c r="E82" s="257">
        <v>22</v>
      </c>
      <c r="F82" s="221"/>
      <c r="G82" s="221"/>
      <c r="H82" s="221" t="s">
        <v>0</v>
      </c>
      <c r="I82" s="221" t="s">
        <v>159</v>
      </c>
      <c r="J82" s="221" t="s">
        <v>182</v>
      </c>
      <c r="K82" s="221" t="s">
        <v>160</v>
      </c>
      <c r="L82" s="221" t="s">
        <v>0</v>
      </c>
      <c r="M82" s="221" t="s">
        <v>428</v>
      </c>
      <c r="N82" s="48" t="s">
        <v>428</v>
      </c>
      <c r="O82" s="48" t="s">
        <v>0</v>
      </c>
      <c r="P82" s="48" t="s">
        <v>477</v>
      </c>
      <c r="Q82" s="48"/>
      <c r="R82" s="48"/>
      <c r="S82" s="48"/>
      <c r="T82" s="48"/>
      <c r="U82" s="48"/>
      <c r="V82" s="98" t="str">
        <f t="shared" si="0"/>
        <v/>
      </c>
      <c r="W82" s="22" t="str">
        <f t="shared" si="1"/>
        <v/>
      </c>
      <c r="X82" s="23"/>
      <c r="Y82" s="21" t="str">
        <f t="shared" si="2"/>
        <v/>
      </c>
      <c r="Z82" s="22" t="str">
        <f t="shared" si="3"/>
        <v/>
      </c>
      <c r="AA82" s="23"/>
      <c r="AB82" s="21" t="str">
        <f t="shared" si="4"/>
        <v/>
      </c>
      <c r="AC82" s="22" t="str">
        <f t="shared" si="5"/>
        <v/>
      </c>
      <c r="AD82" s="23"/>
      <c r="AE82" s="256"/>
      <c r="BL82" s="54"/>
      <c r="BM82" s="54"/>
      <c r="BN82" s="54"/>
      <c r="BO82" s="54"/>
      <c r="BP82" s="54"/>
      <c r="BQ82" s="54"/>
      <c r="BR82" s="54"/>
      <c r="BS82" s="54"/>
      <c r="BT82" s="54"/>
      <c r="BU82" s="54"/>
      <c r="BV82" s="54"/>
      <c r="BW82" s="54"/>
      <c r="BX82" s="54"/>
      <c r="BY82" s="54"/>
      <c r="BZ82" s="54"/>
    </row>
    <row r="83" spans="3:78" s="254" customFormat="1" ht="21" customHeight="1">
      <c r="C83" s="193"/>
      <c r="D83" s="425"/>
      <c r="E83" s="257">
        <v>23</v>
      </c>
      <c r="F83" s="221"/>
      <c r="G83" s="221"/>
      <c r="H83" s="221" t="s">
        <v>0</v>
      </c>
      <c r="I83" s="221" t="s">
        <v>159</v>
      </c>
      <c r="J83" s="221" t="s">
        <v>183</v>
      </c>
      <c r="K83" s="221" t="s">
        <v>160</v>
      </c>
      <c r="L83" s="221" t="s">
        <v>0</v>
      </c>
      <c r="M83" s="221" t="s">
        <v>428</v>
      </c>
      <c r="N83" s="48" t="s">
        <v>428</v>
      </c>
      <c r="O83" s="48" t="s">
        <v>0</v>
      </c>
      <c r="P83" s="48" t="s">
        <v>477</v>
      </c>
      <c r="Q83" s="48"/>
      <c r="R83" s="48"/>
      <c r="S83" s="48"/>
      <c r="T83" s="48"/>
      <c r="U83" s="48"/>
      <c r="V83" s="98" t="str">
        <f t="shared" si="0"/>
        <v/>
      </c>
      <c r="W83" s="22" t="str">
        <f t="shared" si="1"/>
        <v/>
      </c>
      <c r="X83" s="23"/>
      <c r="Y83" s="21" t="str">
        <f t="shared" si="2"/>
        <v/>
      </c>
      <c r="Z83" s="22" t="str">
        <f t="shared" si="3"/>
        <v/>
      </c>
      <c r="AA83" s="23"/>
      <c r="AB83" s="21" t="str">
        <f t="shared" si="4"/>
        <v/>
      </c>
      <c r="AC83" s="22" t="str">
        <f t="shared" si="5"/>
        <v/>
      </c>
      <c r="AD83" s="23"/>
      <c r="AE83" s="256"/>
      <c r="BL83" s="54"/>
      <c r="BM83" s="54"/>
      <c r="BN83" s="54"/>
      <c r="BO83" s="54"/>
      <c r="BP83" s="54"/>
      <c r="BQ83" s="54"/>
      <c r="BR83" s="54"/>
      <c r="BS83" s="54"/>
      <c r="BT83" s="54"/>
      <c r="BU83" s="54"/>
      <c r="BV83" s="54"/>
      <c r="BW83" s="54"/>
      <c r="BX83" s="54"/>
      <c r="BY83" s="54"/>
      <c r="BZ83" s="54"/>
    </row>
    <row r="84" spans="3:78" s="254" customFormat="1" ht="21" customHeight="1">
      <c r="C84" s="193"/>
      <c r="D84" s="425"/>
      <c r="E84" s="257">
        <v>24</v>
      </c>
      <c r="F84" s="221"/>
      <c r="G84" s="221"/>
      <c r="H84" s="221" t="s">
        <v>0</v>
      </c>
      <c r="I84" s="221" t="s">
        <v>159</v>
      </c>
      <c r="J84" s="221" t="s">
        <v>184</v>
      </c>
      <c r="K84" s="221" t="s">
        <v>160</v>
      </c>
      <c r="L84" s="221" t="s">
        <v>0</v>
      </c>
      <c r="M84" s="221" t="s">
        <v>428</v>
      </c>
      <c r="N84" s="48" t="s">
        <v>428</v>
      </c>
      <c r="O84" s="48" t="s">
        <v>0</v>
      </c>
      <c r="P84" s="48" t="s">
        <v>477</v>
      </c>
      <c r="Q84" s="48"/>
      <c r="R84" s="48"/>
      <c r="S84" s="48"/>
      <c r="T84" s="48"/>
      <c r="U84" s="48"/>
      <c r="V84" s="98" t="str">
        <f t="shared" si="0"/>
        <v/>
      </c>
      <c r="W84" s="22" t="str">
        <f t="shared" si="1"/>
        <v/>
      </c>
      <c r="X84" s="23"/>
      <c r="Y84" s="21" t="str">
        <f t="shared" si="2"/>
        <v/>
      </c>
      <c r="Z84" s="22" t="str">
        <f t="shared" si="3"/>
        <v/>
      </c>
      <c r="AA84" s="23"/>
      <c r="AB84" s="21" t="str">
        <f t="shared" si="4"/>
        <v/>
      </c>
      <c r="AC84" s="22" t="str">
        <f t="shared" si="5"/>
        <v/>
      </c>
      <c r="AD84" s="23"/>
      <c r="AE84" s="256"/>
      <c r="BL84" s="54"/>
      <c r="BM84" s="54"/>
      <c r="BN84" s="54"/>
      <c r="BO84" s="54"/>
      <c r="BP84" s="54"/>
      <c r="BQ84" s="54"/>
      <c r="BR84" s="54"/>
      <c r="BS84" s="54"/>
      <c r="BT84" s="54"/>
      <c r="BU84" s="54"/>
      <c r="BV84" s="54"/>
      <c r="BW84" s="54"/>
      <c r="BX84" s="54"/>
      <c r="BY84" s="54"/>
      <c r="BZ84" s="54"/>
    </row>
    <row r="85" spans="3:78" s="254" customFormat="1" ht="21" customHeight="1">
      <c r="C85" s="193"/>
      <c r="D85" s="425"/>
      <c r="E85" s="257">
        <v>25</v>
      </c>
      <c r="F85" s="221"/>
      <c r="G85" s="221"/>
      <c r="H85" s="221" t="s">
        <v>0</v>
      </c>
      <c r="I85" s="221" t="s">
        <v>159</v>
      </c>
      <c r="J85" s="221" t="s">
        <v>185</v>
      </c>
      <c r="K85" s="221" t="s">
        <v>160</v>
      </c>
      <c r="L85" s="221" t="s">
        <v>0</v>
      </c>
      <c r="M85" s="221" t="s">
        <v>428</v>
      </c>
      <c r="N85" s="48" t="s">
        <v>428</v>
      </c>
      <c r="O85" s="48" t="s">
        <v>0</v>
      </c>
      <c r="P85" s="48" t="s">
        <v>477</v>
      </c>
      <c r="Q85" s="48"/>
      <c r="R85" s="48"/>
      <c r="S85" s="48"/>
      <c r="T85" s="48"/>
      <c r="U85" s="48"/>
      <c r="V85" s="98" t="str">
        <f t="shared" si="0"/>
        <v/>
      </c>
      <c r="W85" s="22" t="str">
        <f t="shared" si="1"/>
        <v/>
      </c>
      <c r="X85" s="23"/>
      <c r="Y85" s="21" t="str">
        <f t="shared" si="2"/>
        <v/>
      </c>
      <c r="Z85" s="22" t="str">
        <f t="shared" si="3"/>
        <v/>
      </c>
      <c r="AA85" s="23"/>
      <c r="AB85" s="21" t="str">
        <f t="shared" si="4"/>
        <v/>
      </c>
      <c r="AC85" s="22" t="str">
        <f t="shared" si="5"/>
        <v/>
      </c>
      <c r="AD85" s="23"/>
      <c r="AE85" s="256"/>
      <c r="BL85" s="54"/>
      <c r="BM85" s="54"/>
      <c r="BN85" s="54"/>
      <c r="BO85" s="54"/>
      <c r="BP85" s="54"/>
      <c r="BQ85" s="54"/>
      <c r="BR85" s="54"/>
      <c r="BS85" s="54"/>
      <c r="BT85" s="54"/>
      <c r="BU85" s="54"/>
      <c r="BV85" s="54"/>
      <c r="BW85" s="54"/>
      <c r="BX85" s="54"/>
      <c r="BY85" s="54"/>
      <c r="BZ85" s="54"/>
    </row>
    <row r="86" spans="3:78" s="254" customFormat="1" ht="21" customHeight="1">
      <c r="C86" s="193"/>
      <c r="D86" s="425"/>
      <c r="E86" s="257">
        <v>26</v>
      </c>
      <c r="F86" s="221"/>
      <c r="G86" s="221"/>
      <c r="H86" s="221" t="s">
        <v>0</v>
      </c>
      <c r="I86" s="221" t="s">
        <v>159</v>
      </c>
      <c r="J86" s="221" t="s">
        <v>186</v>
      </c>
      <c r="K86" s="221" t="s">
        <v>160</v>
      </c>
      <c r="L86" s="221" t="s">
        <v>0</v>
      </c>
      <c r="M86" s="221" t="s">
        <v>428</v>
      </c>
      <c r="N86" s="48" t="s">
        <v>428</v>
      </c>
      <c r="O86" s="48" t="s">
        <v>0</v>
      </c>
      <c r="P86" s="48" t="s">
        <v>477</v>
      </c>
      <c r="Q86" s="48"/>
      <c r="R86" s="48"/>
      <c r="S86" s="48"/>
      <c r="T86" s="48"/>
      <c r="U86" s="48"/>
      <c r="V86" s="98" t="str">
        <f t="shared" si="0"/>
        <v/>
      </c>
      <c r="W86" s="22" t="str">
        <f t="shared" si="1"/>
        <v/>
      </c>
      <c r="X86" s="23"/>
      <c r="Y86" s="21" t="str">
        <f t="shared" si="2"/>
        <v/>
      </c>
      <c r="Z86" s="22" t="str">
        <f t="shared" si="3"/>
        <v/>
      </c>
      <c r="AA86" s="23"/>
      <c r="AB86" s="21" t="str">
        <f t="shared" si="4"/>
        <v/>
      </c>
      <c r="AC86" s="22" t="str">
        <f t="shared" si="5"/>
        <v/>
      </c>
      <c r="AD86" s="23"/>
      <c r="AE86" s="256"/>
      <c r="BL86" s="54"/>
      <c r="BM86" s="54"/>
      <c r="BN86" s="54"/>
      <c r="BO86" s="54"/>
      <c r="BP86" s="54"/>
      <c r="BQ86" s="54"/>
      <c r="BR86" s="54"/>
      <c r="BS86" s="54"/>
      <c r="BT86" s="54"/>
      <c r="BU86" s="54"/>
      <c r="BV86" s="54"/>
      <c r="BW86" s="54"/>
      <c r="BX86" s="54"/>
      <c r="BY86" s="54"/>
      <c r="BZ86" s="54"/>
    </row>
    <row r="87" spans="3:78" s="254" customFormat="1" ht="21" customHeight="1">
      <c r="C87" s="193"/>
      <c r="D87" s="425"/>
      <c r="E87" s="257">
        <v>27</v>
      </c>
      <c r="F87" s="221"/>
      <c r="G87" s="221"/>
      <c r="H87" s="221" t="s">
        <v>0</v>
      </c>
      <c r="I87" s="221" t="s">
        <v>159</v>
      </c>
      <c r="J87" s="221" t="s">
        <v>187</v>
      </c>
      <c r="K87" s="221" t="s">
        <v>160</v>
      </c>
      <c r="L87" s="221" t="s">
        <v>0</v>
      </c>
      <c r="M87" s="221" t="s">
        <v>428</v>
      </c>
      <c r="N87" s="48" t="s">
        <v>428</v>
      </c>
      <c r="O87" s="48" t="s">
        <v>0</v>
      </c>
      <c r="P87" s="48" t="s">
        <v>477</v>
      </c>
      <c r="Q87" s="48"/>
      <c r="R87" s="48"/>
      <c r="S87" s="48"/>
      <c r="T87" s="48"/>
      <c r="U87" s="48"/>
      <c r="V87" s="98" t="str">
        <f t="shared" si="0"/>
        <v/>
      </c>
      <c r="W87" s="22" t="str">
        <f t="shared" si="1"/>
        <v/>
      </c>
      <c r="X87" s="23"/>
      <c r="Y87" s="21" t="str">
        <f t="shared" si="2"/>
        <v/>
      </c>
      <c r="Z87" s="22" t="str">
        <f t="shared" si="3"/>
        <v/>
      </c>
      <c r="AA87" s="23"/>
      <c r="AB87" s="21" t="str">
        <f t="shared" si="4"/>
        <v/>
      </c>
      <c r="AC87" s="22" t="str">
        <f t="shared" si="5"/>
        <v/>
      </c>
      <c r="AD87" s="23"/>
      <c r="AE87" s="256"/>
      <c r="BL87" s="54"/>
      <c r="BM87" s="54"/>
      <c r="BN87" s="54"/>
      <c r="BO87" s="54"/>
      <c r="BP87" s="54"/>
      <c r="BQ87" s="54"/>
      <c r="BR87" s="54"/>
      <c r="BS87" s="54"/>
      <c r="BT87" s="54"/>
      <c r="BU87" s="54"/>
      <c r="BV87" s="54"/>
      <c r="BW87" s="54"/>
      <c r="BX87" s="54"/>
      <c r="BY87" s="54"/>
      <c r="BZ87" s="54"/>
    </row>
    <row r="88" spans="3:78" s="254" customFormat="1" ht="21" customHeight="1">
      <c r="C88" s="193"/>
      <c r="D88" s="425"/>
      <c r="E88" s="257">
        <v>28</v>
      </c>
      <c r="F88" s="221"/>
      <c r="G88" s="221"/>
      <c r="H88" s="221" t="s">
        <v>0</v>
      </c>
      <c r="I88" s="221" t="s">
        <v>159</v>
      </c>
      <c r="J88" s="221" t="s">
        <v>188</v>
      </c>
      <c r="K88" s="221" t="s">
        <v>160</v>
      </c>
      <c r="L88" s="221" t="s">
        <v>0</v>
      </c>
      <c r="M88" s="221" t="s">
        <v>428</v>
      </c>
      <c r="N88" s="48" t="s">
        <v>428</v>
      </c>
      <c r="O88" s="48" t="s">
        <v>0</v>
      </c>
      <c r="P88" s="48" t="s">
        <v>477</v>
      </c>
      <c r="Q88" s="48"/>
      <c r="R88" s="48"/>
      <c r="S88" s="48"/>
      <c r="T88" s="48"/>
      <c r="U88" s="48"/>
      <c r="V88" s="98" t="str">
        <f t="shared" si="0"/>
        <v/>
      </c>
      <c r="W88" s="22" t="str">
        <f t="shared" si="1"/>
        <v/>
      </c>
      <c r="X88" s="23"/>
      <c r="Y88" s="21" t="str">
        <f t="shared" si="2"/>
        <v/>
      </c>
      <c r="Z88" s="22" t="str">
        <f t="shared" si="3"/>
        <v/>
      </c>
      <c r="AA88" s="23"/>
      <c r="AB88" s="21" t="str">
        <f t="shared" si="4"/>
        <v/>
      </c>
      <c r="AC88" s="22" t="str">
        <f t="shared" si="5"/>
        <v/>
      </c>
      <c r="AD88" s="23"/>
      <c r="AE88" s="256"/>
      <c r="BL88" s="54"/>
      <c r="BM88" s="54"/>
      <c r="BN88" s="54"/>
      <c r="BO88" s="54"/>
      <c r="BP88" s="54"/>
      <c r="BQ88" s="54"/>
      <c r="BR88" s="54"/>
      <c r="BS88" s="54"/>
      <c r="BT88" s="54"/>
      <c r="BU88" s="54"/>
      <c r="BV88" s="54"/>
      <c r="BW88" s="54"/>
      <c r="BX88" s="54"/>
      <c r="BY88" s="54"/>
      <c r="BZ88" s="54"/>
    </row>
    <row r="89" spans="3:78" s="254" customFormat="1" ht="21" customHeight="1">
      <c r="C89" s="193"/>
      <c r="D89" s="425"/>
      <c r="E89" s="257">
        <v>29</v>
      </c>
      <c r="F89" s="221"/>
      <c r="G89" s="221"/>
      <c r="H89" s="221" t="s">
        <v>0</v>
      </c>
      <c r="I89" s="221" t="s">
        <v>159</v>
      </c>
      <c r="J89" s="221" t="s">
        <v>189</v>
      </c>
      <c r="K89" s="221" t="s">
        <v>160</v>
      </c>
      <c r="L89" s="221" t="s">
        <v>0</v>
      </c>
      <c r="M89" s="221" t="s">
        <v>428</v>
      </c>
      <c r="N89" s="48" t="s">
        <v>428</v>
      </c>
      <c r="O89" s="48" t="s">
        <v>0</v>
      </c>
      <c r="P89" s="48" t="s">
        <v>477</v>
      </c>
      <c r="Q89" s="48"/>
      <c r="R89" s="48"/>
      <c r="S89" s="48"/>
      <c r="T89" s="48"/>
      <c r="U89" s="48"/>
      <c r="V89" s="98" t="str">
        <f t="shared" si="0"/>
        <v/>
      </c>
      <c r="W89" s="22" t="str">
        <f t="shared" si="1"/>
        <v/>
      </c>
      <c r="X89" s="23"/>
      <c r="Y89" s="21" t="str">
        <f t="shared" si="2"/>
        <v/>
      </c>
      <c r="Z89" s="22" t="str">
        <f t="shared" si="3"/>
        <v/>
      </c>
      <c r="AA89" s="23"/>
      <c r="AB89" s="21" t="str">
        <f t="shared" si="4"/>
        <v/>
      </c>
      <c r="AC89" s="22" t="str">
        <f t="shared" si="5"/>
        <v/>
      </c>
      <c r="AD89" s="23"/>
      <c r="AE89" s="256"/>
      <c r="BL89" s="54"/>
      <c r="BM89" s="54"/>
      <c r="BN89" s="54"/>
      <c r="BO89" s="54"/>
      <c r="BP89" s="54"/>
      <c r="BQ89" s="54"/>
      <c r="BR89" s="54"/>
      <c r="BS89" s="54"/>
      <c r="BT89" s="54"/>
      <c r="BU89" s="54"/>
      <c r="BV89" s="54"/>
      <c r="BW89" s="54"/>
      <c r="BX89" s="54"/>
      <c r="BY89" s="54"/>
      <c r="BZ89" s="54"/>
    </row>
    <row r="90" spans="3:78" s="254" customFormat="1" ht="21" customHeight="1">
      <c r="C90" s="193"/>
      <c r="D90" s="425"/>
      <c r="E90" s="257">
        <v>30</v>
      </c>
      <c r="F90" s="221"/>
      <c r="G90" s="221"/>
      <c r="H90" s="221" t="s">
        <v>0</v>
      </c>
      <c r="I90" s="221" t="s">
        <v>159</v>
      </c>
      <c r="J90" s="221" t="s">
        <v>190</v>
      </c>
      <c r="K90" s="221" t="s">
        <v>160</v>
      </c>
      <c r="L90" s="221" t="s">
        <v>0</v>
      </c>
      <c r="M90" s="221" t="s">
        <v>428</v>
      </c>
      <c r="N90" s="48" t="s">
        <v>428</v>
      </c>
      <c r="O90" s="48" t="s">
        <v>0</v>
      </c>
      <c r="P90" s="48" t="s">
        <v>477</v>
      </c>
      <c r="Q90" s="48"/>
      <c r="R90" s="48"/>
      <c r="S90" s="48"/>
      <c r="T90" s="48"/>
      <c r="U90" s="48"/>
      <c r="V90" s="98" t="str">
        <f t="shared" si="0"/>
        <v/>
      </c>
      <c r="W90" s="22" t="str">
        <f t="shared" si="1"/>
        <v/>
      </c>
      <c r="X90" s="23"/>
      <c r="Y90" s="21" t="str">
        <f t="shared" si="2"/>
        <v/>
      </c>
      <c r="Z90" s="22" t="str">
        <f t="shared" si="3"/>
        <v/>
      </c>
      <c r="AA90" s="23"/>
      <c r="AB90" s="21" t="str">
        <f t="shared" si="4"/>
        <v/>
      </c>
      <c r="AC90" s="22" t="str">
        <f t="shared" si="5"/>
        <v/>
      </c>
      <c r="AD90" s="23"/>
      <c r="AE90" s="256"/>
      <c r="BL90" s="54"/>
      <c r="BM90" s="54"/>
      <c r="BN90" s="54"/>
      <c r="BO90" s="54"/>
      <c r="BP90" s="54"/>
      <c r="BQ90" s="54"/>
      <c r="BR90" s="54"/>
      <c r="BS90" s="54"/>
      <c r="BT90" s="54"/>
      <c r="BU90" s="54"/>
      <c r="BV90" s="54"/>
      <c r="BW90" s="54"/>
      <c r="BX90" s="54"/>
      <c r="BY90" s="54"/>
      <c r="BZ90" s="54"/>
    </row>
    <row r="91" spans="3:78" s="254" customFormat="1" ht="21" customHeight="1">
      <c r="C91" s="193"/>
      <c r="D91" s="425"/>
      <c r="E91" s="257">
        <v>31</v>
      </c>
      <c r="F91" s="221"/>
      <c r="G91" s="221"/>
      <c r="H91" s="221" t="s">
        <v>0</v>
      </c>
      <c r="I91" s="221" t="s">
        <v>159</v>
      </c>
      <c r="J91" s="221" t="s">
        <v>191</v>
      </c>
      <c r="K91" s="221" t="s">
        <v>160</v>
      </c>
      <c r="L91" s="221" t="s">
        <v>0</v>
      </c>
      <c r="M91" s="221" t="s">
        <v>428</v>
      </c>
      <c r="N91" s="48" t="s">
        <v>428</v>
      </c>
      <c r="O91" s="48" t="s">
        <v>0</v>
      </c>
      <c r="P91" s="48" t="s">
        <v>477</v>
      </c>
      <c r="Q91" s="48"/>
      <c r="R91" s="48"/>
      <c r="S91" s="48"/>
      <c r="T91" s="48"/>
      <c r="U91" s="48"/>
      <c r="V91" s="98" t="str">
        <f t="shared" si="0"/>
        <v/>
      </c>
      <c r="W91" s="22" t="str">
        <f t="shared" si="1"/>
        <v/>
      </c>
      <c r="X91" s="23"/>
      <c r="Y91" s="21" t="str">
        <f t="shared" si="2"/>
        <v/>
      </c>
      <c r="Z91" s="22" t="str">
        <f t="shared" si="3"/>
        <v/>
      </c>
      <c r="AA91" s="23"/>
      <c r="AB91" s="21" t="str">
        <f t="shared" si="4"/>
        <v/>
      </c>
      <c r="AC91" s="22" t="str">
        <f t="shared" si="5"/>
        <v/>
      </c>
      <c r="AD91" s="23"/>
      <c r="AE91" s="256"/>
      <c r="BL91" s="54"/>
      <c r="BM91" s="54"/>
      <c r="BN91" s="54"/>
      <c r="BO91" s="54"/>
      <c r="BP91" s="54"/>
      <c r="BQ91" s="54"/>
      <c r="BR91" s="54"/>
      <c r="BS91" s="54"/>
      <c r="BT91" s="54"/>
      <c r="BU91" s="54"/>
      <c r="BV91" s="54"/>
      <c r="BW91" s="54"/>
      <c r="BX91" s="54"/>
      <c r="BY91" s="54"/>
      <c r="BZ91" s="54"/>
    </row>
    <row r="92" spans="3:78" s="254" customFormat="1" ht="21" customHeight="1">
      <c r="C92" s="193"/>
      <c r="D92" s="425"/>
      <c r="E92" s="257">
        <v>32</v>
      </c>
      <c r="F92" s="221"/>
      <c r="G92" s="221"/>
      <c r="H92" s="221" t="s">
        <v>0</v>
      </c>
      <c r="I92" s="221" t="s">
        <v>159</v>
      </c>
      <c r="J92" s="221" t="s">
        <v>192</v>
      </c>
      <c r="K92" s="221" t="s">
        <v>160</v>
      </c>
      <c r="L92" s="221" t="s">
        <v>0</v>
      </c>
      <c r="M92" s="221" t="s">
        <v>428</v>
      </c>
      <c r="N92" s="48" t="s">
        <v>428</v>
      </c>
      <c r="O92" s="48" t="s">
        <v>0</v>
      </c>
      <c r="P92" s="48" t="s">
        <v>477</v>
      </c>
      <c r="Q92" s="48"/>
      <c r="R92" s="48"/>
      <c r="S92" s="48"/>
      <c r="T92" s="48"/>
      <c r="U92" s="48"/>
      <c r="V92" s="98" t="str">
        <f t="shared" si="0"/>
        <v/>
      </c>
      <c r="W92" s="22" t="str">
        <f t="shared" si="1"/>
        <v/>
      </c>
      <c r="X92" s="23"/>
      <c r="Y92" s="21" t="str">
        <f t="shared" si="2"/>
        <v/>
      </c>
      <c r="Z92" s="22" t="str">
        <f t="shared" si="3"/>
        <v/>
      </c>
      <c r="AA92" s="23"/>
      <c r="AB92" s="21" t="str">
        <f t="shared" si="4"/>
        <v/>
      </c>
      <c r="AC92" s="22" t="str">
        <f t="shared" si="5"/>
        <v/>
      </c>
      <c r="AD92" s="23"/>
      <c r="AE92" s="256"/>
      <c r="BL92" s="54"/>
      <c r="BM92" s="54"/>
      <c r="BN92" s="54"/>
      <c r="BO92" s="54"/>
      <c r="BP92" s="54"/>
      <c r="BQ92" s="54"/>
      <c r="BR92" s="54"/>
      <c r="BS92" s="54"/>
      <c r="BT92" s="54"/>
      <c r="BU92" s="54"/>
      <c r="BV92" s="54"/>
      <c r="BW92" s="54"/>
      <c r="BX92" s="54"/>
      <c r="BY92" s="54"/>
      <c r="BZ92" s="54"/>
    </row>
    <row r="93" spans="3:78" s="254" customFormat="1" ht="21" customHeight="1">
      <c r="C93" s="193"/>
      <c r="D93" s="425"/>
      <c r="E93" s="257">
        <v>33</v>
      </c>
      <c r="F93" s="221"/>
      <c r="G93" s="221"/>
      <c r="H93" s="221" t="s">
        <v>0</v>
      </c>
      <c r="I93" s="221" t="s">
        <v>159</v>
      </c>
      <c r="J93" s="221" t="s">
        <v>193</v>
      </c>
      <c r="K93" s="221" t="s">
        <v>160</v>
      </c>
      <c r="L93" s="221" t="s">
        <v>0</v>
      </c>
      <c r="M93" s="221" t="s">
        <v>428</v>
      </c>
      <c r="N93" s="48" t="s">
        <v>428</v>
      </c>
      <c r="O93" s="48" t="s">
        <v>0</v>
      </c>
      <c r="P93" s="48" t="s">
        <v>477</v>
      </c>
      <c r="Q93" s="48"/>
      <c r="R93" s="48"/>
      <c r="S93" s="48"/>
      <c r="T93" s="48"/>
      <c r="U93" s="48"/>
      <c r="V93" s="98" t="str">
        <f t="shared" si="0"/>
        <v/>
      </c>
      <c r="W93" s="22" t="str">
        <f t="shared" si="1"/>
        <v/>
      </c>
      <c r="X93" s="23"/>
      <c r="Y93" s="21" t="str">
        <f t="shared" si="2"/>
        <v/>
      </c>
      <c r="Z93" s="22" t="str">
        <f t="shared" si="3"/>
        <v/>
      </c>
      <c r="AA93" s="23"/>
      <c r="AB93" s="21" t="str">
        <f t="shared" si="4"/>
        <v/>
      </c>
      <c r="AC93" s="22" t="str">
        <f t="shared" si="5"/>
        <v/>
      </c>
      <c r="AD93" s="23"/>
      <c r="AE93" s="256"/>
      <c r="BL93" s="54"/>
      <c r="BM93" s="54"/>
      <c r="BN93" s="54"/>
      <c r="BO93" s="54"/>
      <c r="BP93" s="54"/>
      <c r="BQ93" s="54"/>
      <c r="BR93" s="54"/>
      <c r="BS93" s="54"/>
      <c r="BT93" s="54"/>
      <c r="BU93" s="54"/>
      <c r="BV93" s="54"/>
      <c r="BW93" s="54"/>
      <c r="BX93" s="54"/>
      <c r="BY93" s="54"/>
      <c r="BZ93" s="54"/>
    </row>
    <row r="94" spans="3:78" s="254" customFormat="1" ht="21" customHeight="1">
      <c r="C94" s="193"/>
      <c r="D94" s="425"/>
      <c r="E94" s="257">
        <v>34</v>
      </c>
      <c r="F94" s="221"/>
      <c r="G94" s="221"/>
      <c r="H94" s="221" t="s">
        <v>0</v>
      </c>
      <c r="I94" s="221" t="s">
        <v>159</v>
      </c>
      <c r="J94" s="221" t="s">
        <v>194</v>
      </c>
      <c r="K94" s="221" t="s">
        <v>160</v>
      </c>
      <c r="L94" s="221" t="s">
        <v>0</v>
      </c>
      <c r="M94" s="221" t="s">
        <v>428</v>
      </c>
      <c r="N94" s="48" t="s">
        <v>428</v>
      </c>
      <c r="O94" s="48" t="s">
        <v>0</v>
      </c>
      <c r="P94" s="48" t="s">
        <v>477</v>
      </c>
      <c r="Q94" s="48"/>
      <c r="R94" s="48"/>
      <c r="S94" s="48"/>
      <c r="T94" s="48"/>
      <c r="U94" s="48"/>
      <c r="V94" s="98" t="str">
        <f t="shared" si="0"/>
        <v/>
      </c>
      <c r="W94" s="22" t="str">
        <f t="shared" si="1"/>
        <v/>
      </c>
      <c r="X94" s="23"/>
      <c r="Y94" s="21" t="str">
        <f t="shared" si="2"/>
        <v/>
      </c>
      <c r="Z94" s="22" t="str">
        <f t="shared" si="3"/>
        <v/>
      </c>
      <c r="AA94" s="23"/>
      <c r="AB94" s="21" t="str">
        <f t="shared" si="4"/>
        <v/>
      </c>
      <c r="AC94" s="22" t="str">
        <f t="shared" si="5"/>
        <v/>
      </c>
      <c r="AD94" s="23"/>
      <c r="AE94" s="256"/>
      <c r="BL94" s="54"/>
      <c r="BM94" s="54"/>
      <c r="BN94" s="54"/>
      <c r="BO94" s="54"/>
      <c r="BP94" s="54"/>
      <c r="BQ94" s="54"/>
      <c r="BR94" s="54"/>
      <c r="BS94" s="54"/>
      <c r="BT94" s="54"/>
      <c r="BU94" s="54"/>
      <c r="BV94" s="54"/>
      <c r="BW94" s="54"/>
      <c r="BX94" s="54"/>
      <c r="BY94" s="54"/>
      <c r="BZ94" s="54"/>
    </row>
    <row r="95" spans="3:78" s="254" customFormat="1" ht="21" customHeight="1">
      <c r="C95" s="193"/>
      <c r="D95" s="425"/>
      <c r="E95" s="257" t="s">
        <v>99</v>
      </c>
      <c r="F95" s="221"/>
      <c r="G95" s="221"/>
      <c r="H95" s="221" t="s">
        <v>0</v>
      </c>
      <c r="I95" s="221" t="s">
        <v>159</v>
      </c>
      <c r="J95" s="221" t="s">
        <v>195</v>
      </c>
      <c r="K95" s="221" t="s">
        <v>160</v>
      </c>
      <c r="L95" s="221" t="s">
        <v>0</v>
      </c>
      <c r="M95" s="221" t="s">
        <v>428</v>
      </c>
      <c r="N95" s="48" t="s">
        <v>428</v>
      </c>
      <c r="O95" s="48" t="s">
        <v>0</v>
      </c>
      <c r="P95" s="48" t="s">
        <v>477</v>
      </c>
      <c r="Q95" s="48"/>
      <c r="R95" s="48"/>
      <c r="S95" s="48"/>
      <c r="T95" s="48"/>
      <c r="U95" s="48"/>
      <c r="V95" s="98" t="str">
        <f t="shared" si="0"/>
        <v/>
      </c>
      <c r="W95" s="22" t="str">
        <f t="shared" si="1"/>
        <v/>
      </c>
      <c r="X95" s="23"/>
      <c r="Y95" s="21" t="str">
        <f t="shared" si="2"/>
        <v/>
      </c>
      <c r="Z95" s="22" t="str">
        <f t="shared" si="3"/>
        <v/>
      </c>
      <c r="AA95" s="23"/>
      <c r="AB95" s="21" t="str">
        <f t="shared" si="4"/>
        <v/>
      </c>
      <c r="AC95" s="22" t="str">
        <f t="shared" si="5"/>
        <v/>
      </c>
      <c r="AD95" s="23"/>
      <c r="AE95" s="256"/>
      <c r="BL95" s="54"/>
      <c r="BM95" s="54"/>
      <c r="BN95" s="54"/>
      <c r="BO95" s="54"/>
      <c r="BP95" s="54"/>
      <c r="BQ95" s="54"/>
      <c r="BR95" s="54"/>
      <c r="BS95" s="54"/>
      <c r="BT95" s="54"/>
      <c r="BU95" s="54"/>
      <c r="BV95" s="54"/>
      <c r="BW95" s="54"/>
      <c r="BX95" s="54"/>
      <c r="BY95" s="54"/>
      <c r="BZ95" s="54"/>
    </row>
    <row r="96" spans="3:78" s="254" customFormat="1" ht="21" customHeight="1">
      <c r="C96" s="193"/>
      <c r="D96" s="425"/>
      <c r="E96" s="257" t="s">
        <v>100</v>
      </c>
      <c r="F96" s="221"/>
      <c r="G96" s="221"/>
      <c r="H96" s="221" t="s">
        <v>0</v>
      </c>
      <c r="I96" s="221" t="s">
        <v>159</v>
      </c>
      <c r="J96" s="221" t="s">
        <v>196</v>
      </c>
      <c r="K96" s="221" t="s">
        <v>160</v>
      </c>
      <c r="L96" s="221" t="s">
        <v>0</v>
      </c>
      <c r="M96" s="221" t="s">
        <v>428</v>
      </c>
      <c r="N96" s="48" t="s">
        <v>428</v>
      </c>
      <c r="O96" s="48" t="s">
        <v>0</v>
      </c>
      <c r="P96" s="48" t="s">
        <v>477</v>
      </c>
      <c r="Q96" s="48"/>
      <c r="R96" s="48"/>
      <c r="S96" s="48"/>
      <c r="T96" s="48"/>
      <c r="U96" s="48"/>
      <c r="V96" s="98" t="str">
        <f t="shared" si="0"/>
        <v/>
      </c>
      <c r="W96" s="22" t="str">
        <f t="shared" si="1"/>
        <v/>
      </c>
      <c r="X96" s="23"/>
      <c r="Y96" s="21" t="str">
        <f t="shared" si="2"/>
        <v/>
      </c>
      <c r="Z96" s="22" t="str">
        <f t="shared" si="3"/>
        <v/>
      </c>
      <c r="AA96" s="23"/>
      <c r="AB96" s="21" t="str">
        <f t="shared" si="4"/>
        <v/>
      </c>
      <c r="AC96" s="22" t="str">
        <f t="shared" si="5"/>
        <v/>
      </c>
      <c r="AD96" s="23"/>
      <c r="AE96" s="256"/>
      <c r="BL96" s="54"/>
      <c r="BM96" s="54"/>
      <c r="BN96" s="54"/>
      <c r="BO96" s="54"/>
      <c r="BP96" s="54"/>
      <c r="BQ96" s="54"/>
      <c r="BR96" s="54"/>
      <c r="BS96" s="54"/>
      <c r="BT96" s="54"/>
      <c r="BU96" s="54"/>
      <c r="BV96" s="54"/>
      <c r="BW96" s="54"/>
      <c r="BX96" s="54"/>
      <c r="BY96" s="54"/>
      <c r="BZ96" s="54"/>
    </row>
    <row r="97" spans="3:78" s="254" customFormat="1" ht="21" customHeight="1">
      <c r="C97" s="193"/>
      <c r="D97" s="425"/>
      <c r="E97" s="257" t="s">
        <v>101</v>
      </c>
      <c r="F97" s="221"/>
      <c r="G97" s="221"/>
      <c r="H97" s="221" t="s">
        <v>0</v>
      </c>
      <c r="I97" s="221" t="s">
        <v>159</v>
      </c>
      <c r="J97" s="221" t="s">
        <v>197</v>
      </c>
      <c r="K97" s="221" t="s">
        <v>160</v>
      </c>
      <c r="L97" s="221" t="s">
        <v>0</v>
      </c>
      <c r="M97" s="221" t="s">
        <v>428</v>
      </c>
      <c r="N97" s="48" t="s">
        <v>428</v>
      </c>
      <c r="O97" s="48" t="s">
        <v>0</v>
      </c>
      <c r="P97" s="48" t="s">
        <v>477</v>
      </c>
      <c r="Q97" s="48"/>
      <c r="R97" s="48"/>
      <c r="S97" s="48"/>
      <c r="T97" s="48"/>
      <c r="U97" s="48"/>
      <c r="V97" s="98" t="str">
        <f t="shared" si="0"/>
        <v/>
      </c>
      <c r="W97" s="22" t="str">
        <f t="shared" si="1"/>
        <v/>
      </c>
      <c r="X97" s="23"/>
      <c r="Y97" s="21" t="str">
        <f t="shared" si="2"/>
        <v/>
      </c>
      <c r="Z97" s="22" t="str">
        <f t="shared" si="3"/>
        <v/>
      </c>
      <c r="AA97" s="23"/>
      <c r="AB97" s="21" t="str">
        <f t="shared" si="4"/>
        <v/>
      </c>
      <c r="AC97" s="22" t="str">
        <f t="shared" si="5"/>
        <v/>
      </c>
      <c r="AD97" s="23"/>
      <c r="AE97" s="256"/>
      <c r="BL97" s="54"/>
      <c r="BM97" s="54"/>
      <c r="BN97" s="54"/>
      <c r="BO97" s="54"/>
      <c r="BP97" s="54"/>
      <c r="BQ97" s="54"/>
      <c r="BR97" s="54"/>
      <c r="BS97" s="54"/>
      <c r="BT97" s="54"/>
      <c r="BU97" s="54"/>
      <c r="BV97" s="54"/>
      <c r="BW97" s="54"/>
      <c r="BX97" s="54"/>
      <c r="BY97" s="54"/>
      <c r="BZ97" s="54"/>
    </row>
    <row r="98" spans="3:78" s="254" customFormat="1" ht="21" customHeight="1">
      <c r="C98" s="193"/>
      <c r="D98" s="425"/>
      <c r="E98" s="257" t="s">
        <v>102</v>
      </c>
      <c r="F98" s="221"/>
      <c r="G98" s="221"/>
      <c r="H98" s="221" t="s">
        <v>0</v>
      </c>
      <c r="I98" s="221" t="s">
        <v>159</v>
      </c>
      <c r="J98" s="221" t="s">
        <v>198</v>
      </c>
      <c r="K98" s="221" t="s">
        <v>160</v>
      </c>
      <c r="L98" s="221" t="s">
        <v>0</v>
      </c>
      <c r="M98" s="221" t="s">
        <v>428</v>
      </c>
      <c r="N98" s="48" t="s">
        <v>428</v>
      </c>
      <c r="O98" s="48" t="s">
        <v>0</v>
      </c>
      <c r="P98" s="48" t="s">
        <v>477</v>
      </c>
      <c r="Q98" s="48"/>
      <c r="R98" s="48"/>
      <c r="S98" s="48"/>
      <c r="T98" s="48"/>
      <c r="U98" s="48"/>
      <c r="V98" s="98" t="str">
        <f t="shared" si="0"/>
        <v/>
      </c>
      <c r="W98" s="22" t="str">
        <f t="shared" si="1"/>
        <v/>
      </c>
      <c r="X98" s="23"/>
      <c r="Y98" s="21" t="str">
        <f t="shared" si="2"/>
        <v/>
      </c>
      <c r="Z98" s="22" t="str">
        <f t="shared" si="3"/>
        <v/>
      </c>
      <c r="AA98" s="23"/>
      <c r="AB98" s="21" t="str">
        <f t="shared" si="4"/>
        <v/>
      </c>
      <c r="AC98" s="22" t="str">
        <f t="shared" si="5"/>
        <v/>
      </c>
      <c r="AD98" s="23"/>
      <c r="AE98" s="256"/>
      <c r="BL98" s="54"/>
      <c r="BM98" s="54"/>
      <c r="BN98" s="54"/>
      <c r="BO98" s="54"/>
      <c r="BP98" s="54"/>
      <c r="BQ98" s="54"/>
      <c r="BR98" s="54"/>
      <c r="BS98" s="54"/>
      <c r="BT98" s="54"/>
      <c r="BU98" s="54"/>
      <c r="BV98" s="54"/>
      <c r="BW98" s="54"/>
      <c r="BX98" s="54"/>
      <c r="BY98" s="54"/>
      <c r="BZ98" s="54"/>
    </row>
    <row r="99" spans="3:78" s="254" customFormat="1" ht="21" customHeight="1">
      <c r="C99" s="193"/>
      <c r="D99" s="425"/>
      <c r="E99" s="257" t="s">
        <v>103</v>
      </c>
      <c r="F99" s="221"/>
      <c r="G99" s="221"/>
      <c r="H99" s="221" t="s">
        <v>0</v>
      </c>
      <c r="I99" s="221" t="s">
        <v>159</v>
      </c>
      <c r="J99" s="221" t="s">
        <v>199</v>
      </c>
      <c r="K99" s="221" t="s">
        <v>160</v>
      </c>
      <c r="L99" s="221" t="s">
        <v>0</v>
      </c>
      <c r="M99" s="221" t="s">
        <v>428</v>
      </c>
      <c r="N99" s="48" t="s">
        <v>428</v>
      </c>
      <c r="O99" s="48" t="s">
        <v>0</v>
      </c>
      <c r="P99" s="48" t="s">
        <v>477</v>
      </c>
      <c r="Q99" s="48"/>
      <c r="R99" s="48"/>
      <c r="S99" s="48"/>
      <c r="T99" s="48"/>
      <c r="U99" s="48"/>
      <c r="V99" s="98" t="str">
        <f t="shared" si="0"/>
        <v/>
      </c>
      <c r="W99" s="22" t="str">
        <f t="shared" si="1"/>
        <v/>
      </c>
      <c r="X99" s="23"/>
      <c r="Y99" s="21" t="str">
        <f t="shared" si="2"/>
        <v/>
      </c>
      <c r="Z99" s="22" t="str">
        <f t="shared" si="3"/>
        <v/>
      </c>
      <c r="AA99" s="23"/>
      <c r="AB99" s="21" t="str">
        <f t="shared" si="4"/>
        <v/>
      </c>
      <c r="AC99" s="22" t="str">
        <f t="shared" si="5"/>
        <v/>
      </c>
      <c r="AD99" s="23"/>
      <c r="AE99" s="256"/>
      <c r="BL99" s="54"/>
      <c r="BM99" s="54"/>
      <c r="BN99" s="54"/>
      <c r="BO99" s="54"/>
      <c r="BP99" s="54"/>
      <c r="BQ99" s="54"/>
      <c r="BR99" s="54"/>
      <c r="BS99" s="54"/>
      <c r="BT99" s="54"/>
      <c r="BU99" s="54"/>
      <c r="BV99" s="54"/>
      <c r="BW99" s="54"/>
      <c r="BX99" s="54"/>
      <c r="BY99" s="54"/>
      <c r="BZ99" s="54"/>
    </row>
    <row r="100" spans="3:78" s="254" customFormat="1" ht="21" customHeight="1">
      <c r="C100" s="193"/>
      <c r="D100" s="425"/>
      <c r="E100" s="257" t="s">
        <v>98</v>
      </c>
      <c r="F100" s="221"/>
      <c r="G100" s="221"/>
      <c r="H100" s="221" t="s">
        <v>0</v>
      </c>
      <c r="I100" s="221" t="s">
        <v>159</v>
      </c>
      <c r="J100" s="221" t="s">
        <v>200</v>
      </c>
      <c r="K100" s="221" t="s">
        <v>160</v>
      </c>
      <c r="L100" s="221" t="s">
        <v>0</v>
      </c>
      <c r="M100" s="221" t="s">
        <v>428</v>
      </c>
      <c r="N100" s="48" t="s">
        <v>428</v>
      </c>
      <c r="O100" s="48" t="s">
        <v>0</v>
      </c>
      <c r="P100" s="48" t="s">
        <v>477</v>
      </c>
      <c r="Q100" s="48"/>
      <c r="R100" s="48"/>
      <c r="S100" s="48"/>
      <c r="T100" s="48"/>
      <c r="U100" s="48"/>
      <c r="V100" s="98" t="str">
        <f t="shared" si="0"/>
        <v/>
      </c>
      <c r="W100" s="22" t="str">
        <f t="shared" si="1"/>
        <v/>
      </c>
      <c r="X100" s="23"/>
      <c r="Y100" s="21" t="str">
        <f t="shared" si="2"/>
        <v/>
      </c>
      <c r="Z100" s="22" t="str">
        <f t="shared" si="3"/>
        <v/>
      </c>
      <c r="AA100" s="23"/>
      <c r="AB100" s="21" t="str">
        <f t="shared" si="4"/>
        <v/>
      </c>
      <c r="AC100" s="22" t="str">
        <f t="shared" si="5"/>
        <v/>
      </c>
      <c r="AD100" s="23"/>
      <c r="AE100" s="256"/>
      <c r="BL100" s="54"/>
      <c r="BM100" s="54"/>
      <c r="BN100" s="54"/>
      <c r="BO100" s="54"/>
      <c r="BP100" s="54"/>
      <c r="BQ100" s="54"/>
      <c r="BR100" s="54"/>
      <c r="BS100" s="54"/>
      <c r="BT100" s="54"/>
      <c r="BU100" s="54"/>
      <c r="BV100" s="54"/>
      <c r="BW100" s="54"/>
      <c r="BX100" s="54"/>
      <c r="BY100" s="54"/>
      <c r="BZ100" s="54"/>
    </row>
    <row r="101" spans="3:78" s="254" customFormat="1" ht="21" customHeight="1">
      <c r="C101" s="193"/>
      <c r="D101" s="425"/>
      <c r="E101" s="257" t="s">
        <v>2394</v>
      </c>
      <c r="F101" s="221"/>
      <c r="G101" s="221"/>
      <c r="H101" s="221" t="s">
        <v>0</v>
      </c>
      <c r="I101" s="221" t="s">
        <v>159</v>
      </c>
      <c r="J101" s="221" t="s">
        <v>201</v>
      </c>
      <c r="K101" s="221" t="s">
        <v>160</v>
      </c>
      <c r="L101" s="221" t="s">
        <v>0</v>
      </c>
      <c r="M101" s="221" t="s">
        <v>428</v>
      </c>
      <c r="N101" s="48" t="s">
        <v>428</v>
      </c>
      <c r="O101" s="48" t="s">
        <v>0</v>
      </c>
      <c r="P101" s="48" t="s">
        <v>477</v>
      </c>
      <c r="Q101" s="48"/>
      <c r="R101" s="48"/>
      <c r="S101" s="48"/>
      <c r="T101" s="48"/>
      <c r="U101" s="48"/>
      <c r="V101" s="98" t="str">
        <f t="shared" si="0"/>
        <v/>
      </c>
      <c r="W101" s="22" t="str">
        <f t="shared" si="1"/>
        <v/>
      </c>
      <c r="X101" s="23"/>
      <c r="Y101" s="21" t="str">
        <f t="shared" si="2"/>
        <v/>
      </c>
      <c r="Z101" s="22" t="str">
        <f t="shared" si="3"/>
        <v/>
      </c>
      <c r="AA101" s="23"/>
      <c r="AB101" s="21" t="str">
        <f t="shared" si="4"/>
        <v/>
      </c>
      <c r="AC101" s="22" t="str">
        <f t="shared" si="5"/>
        <v/>
      </c>
      <c r="AD101" s="23"/>
      <c r="AE101" s="256"/>
      <c r="BL101" s="54"/>
      <c r="BM101" s="54"/>
      <c r="BN101" s="54"/>
      <c r="BO101" s="54"/>
      <c r="BP101" s="54"/>
      <c r="BQ101" s="54"/>
      <c r="BR101" s="54"/>
      <c r="BS101" s="54"/>
      <c r="BT101" s="54"/>
      <c r="BU101" s="54"/>
      <c r="BV101" s="54"/>
      <c r="BW101" s="54"/>
      <c r="BX101" s="54"/>
      <c r="BY101" s="54"/>
      <c r="BZ101" s="54"/>
    </row>
    <row r="102" spans="3:78" s="254" customFormat="1" ht="21" customHeight="1">
      <c r="C102" s="193"/>
      <c r="D102" s="425"/>
      <c r="E102" s="257" t="s">
        <v>2383</v>
      </c>
      <c r="F102" s="221"/>
      <c r="G102" s="221"/>
      <c r="H102" s="221" t="s">
        <v>0</v>
      </c>
      <c r="I102" s="221" t="s">
        <v>159</v>
      </c>
      <c r="J102" s="221" t="s">
        <v>0</v>
      </c>
      <c r="K102" s="221" t="s">
        <v>160</v>
      </c>
      <c r="L102" s="221" t="s">
        <v>0</v>
      </c>
      <c r="M102" s="221" t="s">
        <v>428</v>
      </c>
      <c r="N102" s="48" t="s">
        <v>428</v>
      </c>
      <c r="O102" s="48" t="s">
        <v>0</v>
      </c>
      <c r="P102" s="48" t="s">
        <v>477</v>
      </c>
      <c r="Q102" s="48"/>
      <c r="R102" s="48"/>
      <c r="S102" s="48"/>
      <c r="T102" s="48"/>
      <c r="U102" s="48"/>
      <c r="V102" s="98" t="str">
        <f t="shared" si="0"/>
        <v/>
      </c>
      <c r="W102" s="22" t="str">
        <f t="shared" si="1"/>
        <v/>
      </c>
      <c r="X102" s="23"/>
      <c r="Y102" s="21" t="str">
        <f t="shared" si="2"/>
        <v/>
      </c>
      <c r="Z102" s="22" t="str">
        <f t="shared" si="3"/>
        <v/>
      </c>
      <c r="AA102" s="23"/>
      <c r="AB102" s="21" t="str">
        <f t="shared" si="4"/>
        <v/>
      </c>
      <c r="AC102" s="22" t="str">
        <f t="shared" si="5"/>
        <v/>
      </c>
      <c r="AD102" s="23"/>
      <c r="AE102" s="256"/>
      <c r="BL102" s="54"/>
      <c r="BM102" s="54"/>
      <c r="BN102" s="54"/>
      <c r="BO102" s="54"/>
      <c r="BP102" s="54"/>
      <c r="BQ102" s="54"/>
      <c r="BR102" s="54"/>
      <c r="BS102" s="54"/>
      <c r="BT102" s="54"/>
      <c r="BU102" s="54"/>
      <c r="BV102" s="54"/>
      <c r="BW102" s="54"/>
      <c r="BX102" s="54"/>
      <c r="BY102" s="54"/>
      <c r="BZ102" s="54"/>
    </row>
    <row r="103" spans="3:78">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row>
    <row r="104" spans="3:78">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row>
    <row r="105" spans="3:78" hidden="1"/>
    <row r="106" spans="3:78" hidden="1">
      <c r="V106" s="214">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0</v>
      </c>
      <c r="W106" s="215"/>
      <c r="X106" s="215"/>
      <c r="Y106" s="214">
        <f t="shared" ref="Y106" si="6">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0</v>
      </c>
      <c r="Z106" s="215"/>
      <c r="AA106" s="215"/>
      <c r="AB106" s="214">
        <f t="shared" ref="AB106" si="7">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0</v>
      </c>
      <c r="AC106" s="215"/>
      <c r="AD106" s="215"/>
    </row>
    <row r="107" spans="3:78" hidden="1"/>
    <row r="108" spans="3:78" hidden="1"/>
    <row r="109" spans="3:78" hidden="1"/>
    <row r="110" spans="3:78" hidden="1"/>
    <row r="111" spans="3:78" hidden="1"/>
    <row r="112" spans="3:78" hidden="1"/>
    <row r="113" hidden="1"/>
    <row r="114" hidden="1"/>
  </sheetData>
  <sheetProtection algorithmName="SHA-512" hashValue="uUDyAkPOktpsxftIi3TdeYy8snCiaw5KTOApNjQ5r8kzoqQL3odQKmTvuXQO7ItI4NPriRLm6pN8cthD4E/5pA==" saltValue="Op3+CW2/Vtkgt0qcL9NaRQ==" spinCount="100000" sheet="1" objects="1" scenarios="1" formatCells="0" formatColumns="0" formatRows="0" sort="0" autoFilter="0"/>
  <mergeCells count="13">
    <mergeCell ref="D14:D42"/>
    <mergeCell ref="D44:D72"/>
    <mergeCell ref="D74:D102"/>
    <mergeCell ref="D1:AE1"/>
    <mergeCell ref="V3:AA3"/>
    <mergeCell ref="V4:X4"/>
    <mergeCell ref="Y4:AA4"/>
    <mergeCell ref="V5:X5"/>
    <mergeCell ref="Y5:AA5"/>
    <mergeCell ref="D3:E4"/>
    <mergeCell ref="AB3:AD3"/>
    <mergeCell ref="AB4:AD4"/>
    <mergeCell ref="AB5:AD5"/>
  </mergeCells>
  <conditionalFormatting sqref="V14:V42 V44:V72 V74:V102 Y14:Y42 Y44:Y72 Y74:Y102">
    <cfRule type="expression" dxfId="96" priority="25">
      <formula xml:space="preserve"> OR(AND(V14=0,V14&lt;&gt;"",W14&lt;&gt;"Z",W14&lt;&gt;""),AND(V14&gt;0,V14&lt;&gt;"",W14&lt;&gt;"W",W14&lt;&gt;""),AND(V14="", W14="W"))</formula>
    </cfRule>
  </conditionalFormatting>
  <conditionalFormatting sqref="W14:W42 W44:W72 W74:W102 Z14:Z42 Z44:Z72 Z74:Z102">
    <cfRule type="expression" dxfId="95" priority="24">
      <formula xml:space="preserve"> OR(AND(V14=0,V14&lt;&gt;"",W14&lt;&gt;"Z",W14&lt;&gt;""),AND(V14&gt;0,V14&lt;&gt;"",W14&lt;&gt;"W",W14&lt;&gt;""),AND(V14="", W14="W"))</formula>
    </cfRule>
  </conditionalFormatting>
  <conditionalFormatting sqref="X14:X42 X44:X72 X74:X102 AA14:AA42 AA44:AA72 AA74:AA102">
    <cfRule type="expression" dxfId="94" priority="23">
      <formula xml:space="preserve"> AND(OR(W14="X",W14="W"),X14="")</formula>
    </cfRule>
  </conditionalFormatting>
  <conditionalFormatting sqref="V42 Y42 V72 Y72">
    <cfRule type="expression" dxfId="93" priority="26">
      <formula>OR(COUNTIF(W14:W41,"M")=28,COUNTIF(W14:W41,"X")=28)</formula>
    </cfRule>
    <cfRule type="expression" dxfId="92" priority="27">
      <formula>IF(OR(SUMPRODUCT(--(V14:V41=""),--(W14:W41=""))&gt;0,COUNTIF(W14:W41,"M")&gt;0,COUNTIF(W14:W41,"X")=28),"",SUM(V14:V41)) &lt;&gt; V42</formula>
    </cfRule>
  </conditionalFormatting>
  <conditionalFormatting sqref="W42 Z42 W72 Z72">
    <cfRule type="expression" dxfId="91" priority="28">
      <formula>OR(COUNTIF(W14:W41,"M")=28,COUNTIF(W14:W41,"X")=28)</formula>
    </cfRule>
    <cfRule type="expression" dxfId="90" priority="29">
      <formula>IF(AND(COUNTIF(W14:W41,"X")=28,SUM(V14:V41)=0,ISNUMBER(V42)),"",IF(COUNTIF(W14:W41,"M")&gt;0,"M",IF(AND(COUNTIF(W14:W41,W14)=28,OR(W14="X",W14="W",W14="Z")),UPPER(W14),""))) &lt;&gt; W42</formula>
    </cfRule>
  </conditionalFormatting>
  <conditionalFormatting sqref="V74:V102 Y74:Y102">
    <cfRule type="expression" dxfId="89" priority="30">
      <formula>OR(AND(W14="X",W44="X"),AND(W14="M",W44="M"))</formula>
    </cfRule>
  </conditionalFormatting>
  <conditionalFormatting sqref="V74:V102 Y74:Y102">
    <cfRule type="expression" dxfId="88" priority="31">
      <formula>IF(OR(AND(V14="",W14=""),AND(V44="",W44=""),AND(W14="X",W44="X"),OR(W14="M",W44="M")),"",SUM(V14,V44)) &lt;&gt; V74</formula>
    </cfRule>
  </conditionalFormatting>
  <conditionalFormatting sqref="W74:W102 Z74:Z102">
    <cfRule type="expression" dxfId="87" priority="32">
      <formula>OR(AND(W14="X",W44="X"),AND(W14="M",W44="M"))</formula>
    </cfRule>
  </conditionalFormatting>
  <conditionalFormatting sqref="W74:W102 Z74:Z102">
    <cfRule type="expression" dxfId="86" priority="33">
      <formula>IF(AND(AND(W14="X",W44="X"),SUM(V14,V44)=0,ISNUMBER(V74)),"",IF(OR(W14="M",W44="M"),"M",IF(AND(W14=W44,OR(W14="X",W14="W",W14="Z")),UPPER(W14),""))) &lt;&gt; W74</formula>
    </cfRule>
  </conditionalFormatting>
  <conditionalFormatting sqref="AD14:AD42 AD44:AD72 AD74:AD102">
    <cfRule type="expression" dxfId="85" priority="1">
      <formula xml:space="preserve"> AND(OR(AC14="X",AC14="W"),AD14="")</formula>
    </cfRule>
  </conditionalFormatting>
  <conditionalFormatting sqref="AB14:AB42 AB44:AB72 AB74:AB102">
    <cfRule type="expression" dxfId="84" priority="3">
      <formula xml:space="preserve"> OR(AND(AB14=0,AB14&lt;&gt;"",AC14&lt;&gt;"Z",AC14&lt;&gt;""),AND(AB14&gt;0,AB14&lt;&gt;"",AC14&lt;&gt;"W",AC14&lt;&gt;""),AND(AB14="", AC14="W"))</formula>
    </cfRule>
  </conditionalFormatting>
  <conditionalFormatting sqref="AC14:AC42 AC44:AC72 AC74:AC102">
    <cfRule type="expression" dxfId="83" priority="2">
      <formula xml:space="preserve"> OR(AND(AB14=0,AB14&lt;&gt;"",AC14&lt;&gt;"Z",AC14&lt;&gt;""),AND(AB14&gt;0,AB14&lt;&gt;"",AC14&lt;&gt;"W",AC14&lt;&gt;""),AND(AB14="", AC14="W"))</formula>
    </cfRule>
  </conditionalFormatting>
  <conditionalFormatting sqref="AB42 AB72">
    <cfRule type="expression" dxfId="82" priority="4">
      <formula>OR(COUNTIF(AC14:AC41,"M")=28,COUNTIF(AC14:AC41,"X")=28)</formula>
    </cfRule>
    <cfRule type="expression" dxfId="81" priority="5">
      <formula>IF(OR(SUMPRODUCT(--(AB14:AB41=""),--(AC14:AC41=""))&gt;0,COUNTIF(AC14:AC41,"M")&gt;0,COUNTIF(AC14:AC41,"X")=28),"",SUM(AB14:AB41)) &lt;&gt; AB42</formula>
    </cfRule>
  </conditionalFormatting>
  <conditionalFormatting sqref="AC42 AC72">
    <cfRule type="expression" dxfId="80" priority="6">
      <formula>OR(COUNTIF(AC14:AC41,"M")=28,COUNTIF(AC14:AC41,"X")=28)</formula>
    </cfRule>
    <cfRule type="expression" dxfId="79" priority="7">
      <formula>IF(AND(COUNTIF(AC14:AC41,"X")=28,SUM(AB14:AB41)=0,ISNUMBER(AB42)),"",IF(COUNTIF(AC14:AC41,"M")&gt;0,"M",IF(AND(COUNTIF(AC14:AC41,AC14)=28,OR(AC14="X",AC14="W",AC14="Z")),UPPER(AC14),""))) &lt;&gt; AC42</formula>
    </cfRule>
  </conditionalFormatting>
  <conditionalFormatting sqref="AB74:AB102">
    <cfRule type="expression" dxfId="78" priority="8">
      <formula>OR(AND(AC14="X",AC44="X"),AND(AC14="M",AC44="M"))</formula>
    </cfRule>
  </conditionalFormatting>
  <conditionalFormatting sqref="AB74:AB102">
    <cfRule type="expression" dxfId="77" priority="9">
      <formula>IF(OR(AND(AB14="",AC14=""),AND(AB44="",AC44=""),AND(AC14="X",AC44="X"),OR(AC14="M",AC44="M")),"",SUM(AB14,AB44)) &lt;&gt; AB74</formula>
    </cfRule>
  </conditionalFormatting>
  <conditionalFormatting sqref="AC74:AC102">
    <cfRule type="expression" dxfId="76" priority="10">
      <formula>OR(AND(AC14="X",AC44="X"),AND(AC14="M",AC44="M"))</formula>
    </cfRule>
  </conditionalFormatting>
  <conditionalFormatting sqref="AC74:AC102">
    <cfRule type="expression" dxfId="75" priority="11">
      <formula>IF(AND(AND(AC14="X",AC44="X"),SUM(AB14,AB44)=0,ISNUMBER(AB74)),"",IF(OR(AC14="M",AC44="M"),"M",IF(AND(AC14=AC44,OR(AC14="X",AC14="W",AC14="Z")),UPPER(AC14),""))) &lt;&gt; AC74</formula>
    </cfRule>
  </conditionalFormatting>
  <dataValidations count="4">
    <dataValidation allowBlank="1" showInputMessage="1" showErrorMessage="1" sqref="AE1:XFD1048576 V103:AD1048576 A1:U1048576 V1:AA13 AB2:AB3 AB4:AD13 AC2:AD2"/>
    <dataValidation type="textLength" allowBlank="1" showInputMessage="1" showErrorMessage="1" errorTitle="Entrada no válida" error="La longitud del texto debe ser entre 2 y 500 caracteres" sqref="X14:X102 AA14:AA102 AD14:AD102">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102 Z14:Z102 AC14:AC102">
      <formula1>"Z,M,X,W"</formula1>
    </dataValidation>
    <dataValidation type="decimal" operator="greaterThanOrEqual" allowBlank="1" showInputMessage="1" showErrorMessage="1" errorTitle="Entrada no válida" error="Por favor, ingrese un valor numérico" sqref="V14:V102 Y14:Y102 AB14:AB102">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D702"/>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265" hidden="1" customWidth="1"/>
    <col min="2" max="2" width="7.42578125" style="265" hidden="1" customWidth="1"/>
    <col min="3" max="3" width="5.7109375" style="265" customWidth="1"/>
    <col min="4" max="4" width="12.7109375" style="308" customWidth="1"/>
    <col min="5" max="5" width="14.42578125" style="265" customWidth="1"/>
    <col min="6" max="6" width="45.140625" style="36" customWidth="1"/>
    <col min="7" max="7" width="8.7109375" style="309" hidden="1" customWidth="1"/>
    <col min="8" max="8" width="3" style="309" hidden="1" customWidth="1"/>
    <col min="9" max="9" width="5.85546875" style="309" hidden="1" customWidth="1"/>
    <col min="10" max="10" width="3" style="309" hidden="1" customWidth="1"/>
    <col min="11" max="11" width="5.28515625" style="309" hidden="1" customWidth="1"/>
    <col min="12" max="12" width="3.7109375" style="309" hidden="1" customWidth="1"/>
    <col min="13" max="13" width="3" style="309" hidden="1" customWidth="1"/>
    <col min="14" max="20" width="4.140625" style="309" hidden="1" customWidth="1"/>
    <col min="21" max="21" width="10.42578125" style="309" hidden="1" customWidth="1"/>
    <col min="22" max="22" width="12.7109375" style="265" customWidth="1"/>
    <col min="23" max="23" width="2.7109375" style="265" customWidth="1"/>
    <col min="24" max="24" width="5.7109375" style="265" customWidth="1"/>
    <col min="25" max="26" width="3.28515625" style="265" customWidth="1"/>
    <col min="27" max="16384" width="9.140625" style="265"/>
  </cols>
  <sheetData>
    <row r="1" spans="1:134" ht="45" customHeight="1">
      <c r="A1" s="30" t="s">
        <v>108</v>
      </c>
      <c r="B1" s="31" t="s">
        <v>461</v>
      </c>
      <c r="C1" s="32"/>
      <c r="D1" s="416" t="s">
        <v>2433</v>
      </c>
      <c r="E1" s="416"/>
      <c r="F1" s="416"/>
      <c r="G1" s="416"/>
      <c r="H1" s="416"/>
      <c r="I1" s="416"/>
      <c r="J1" s="416"/>
      <c r="K1" s="416"/>
      <c r="L1" s="416"/>
      <c r="M1" s="416"/>
      <c r="N1" s="416"/>
      <c r="O1" s="416"/>
      <c r="P1" s="416"/>
      <c r="Q1" s="416"/>
      <c r="R1" s="416"/>
      <c r="S1" s="416"/>
      <c r="T1" s="416"/>
      <c r="U1" s="416"/>
      <c r="V1" s="416"/>
      <c r="W1" s="416"/>
      <c r="X1" s="416"/>
      <c r="Y1" s="416"/>
      <c r="Z1" s="416"/>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56"/>
      <c r="BJ1" s="56"/>
      <c r="BK1" s="56"/>
      <c r="BL1" s="56"/>
      <c r="BM1" s="56"/>
      <c r="BN1" s="56"/>
      <c r="BO1" s="56"/>
      <c r="BP1" s="56"/>
      <c r="BQ1" s="56"/>
      <c r="BR1" s="56"/>
      <c r="BS1" s="56"/>
      <c r="BT1" s="56"/>
      <c r="BU1" s="56"/>
      <c r="BV1" s="56"/>
      <c r="BW1" s="56"/>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4"/>
      <c r="EC1" s="264"/>
      <c r="ED1" s="264"/>
    </row>
    <row r="2" spans="1:134" ht="21.75" customHeight="1">
      <c r="A2" s="30" t="s">
        <v>114</v>
      </c>
      <c r="B2" s="192" t="str">
        <f>VLOOKUP(VAL_C1!$B$2,VAL_Drop_Down_Lists!$A$3:$B$214,2,FALSE)</f>
        <v>_X</v>
      </c>
      <c r="C2" s="266"/>
      <c r="D2" s="434" t="s">
        <v>2434</v>
      </c>
      <c r="E2" s="435"/>
      <c r="F2" s="435"/>
      <c r="G2" s="267"/>
      <c r="H2" s="268"/>
      <c r="I2" s="268"/>
      <c r="J2" s="268"/>
      <c r="K2" s="268"/>
      <c r="L2" s="268"/>
      <c r="M2" s="268"/>
      <c r="N2" s="268"/>
      <c r="O2" s="268"/>
      <c r="P2" s="268"/>
      <c r="Q2" s="268"/>
      <c r="R2" s="268"/>
      <c r="S2" s="268"/>
      <c r="T2" s="268"/>
      <c r="U2" s="269"/>
      <c r="V2" s="431" t="s">
        <v>2368</v>
      </c>
      <c r="W2" s="431"/>
      <c r="X2" s="431"/>
      <c r="Y2" s="270"/>
      <c r="Z2" s="271"/>
      <c r="AA2" s="272"/>
      <c r="AB2" s="273"/>
      <c r="AC2" s="272"/>
      <c r="AD2" s="273"/>
      <c r="AE2" s="272"/>
      <c r="AF2" s="273"/>
      <c r="AG2" s="272"/>
      <c r="AH2" s="273"/>
      <c r="AI2" s="272"/>
      <c r="AJ2" s="273"/>
      <c r="AK2" s="272"/>
      <c r="AL2" s="273"/>
      <c r="AM2" s="272"/>
      <c r="AN2" s="273"/>
      <c r="AO2" s="272"/>
      <c r="AP2" s="263"/>
      <c r="AQ2" s="263"/>
      <c r="AR2" s="263"/>
      <c r="AS2" s="263"/>
      <c r="AT2" s="263"/>
      <c r="AU2" s="272"/>
      <c r="AV2" s="273"/>
      <c r="AW2" s="272"/>
      <c r="AX2" s="273"/>
      <c r="AY2" s="272"/>
      <c r="AZ2" s="273"/>
      <c r="BA2" s="272"/>
      <c r="BB2" s="273"/>
      <c r="BC2" s="272"/>
      <c r="BD2" s="273"/>
      <c r="BE2" s="272"/>
      <c r="BF2" s="273"/>
      <c r="BG2" s="272"/>
      <c r="BH2" s="273"/>
      <c r="BI2" s="58"/>
      <c r="BJ2" s="59"/>
      <c r="BK2" s="58"/>
      <c r="BL2" s="59"/>
      <c r="BM2" s="58"/>
      <c r="BN2" s="59"/>
      <c r="BO2" s="58"/>
      <c r="BP2" s="59"/>
      <c r="BQ2" s="58"/>
      <c r="BR2" s="59"/>
      <c r="BS2" s="58"/>
      <c r="BT2" s="59"/>
      <c r="BU2" s="58"/>
      <c r="BV2" s="59"/>
      <c r="BW2" s="58"/>
      <c r="BX2" s="273"/>
      <c r="BY2" s="272"/>
      <c r="BZ2" s="273"/>
      <c r="CA2" s="272"/>
      <c r="CB2" s="273"/>
      <c r="CC2" s="273"/>
      <c r="CD2" s="273"/>
      <c r="CE2" s="273"/>
      <c r="CF2" s="273"/>
      <c r="CG2" s="273"/>
      <c r="CH2" s="273"/>
      <c r="CI2" s="273"/>
      <c r="CJ2" s="273"/>
      <c r="CK2" s="273"/>
      <c r="CL2" s="273"/>
      <c r="CM2" s="273"/>
      <c r="CN2" s="273"/>
      <c r="CO2" s="273"/>
      <c r="CP2" s="273"/>
      <c r="CQ2" s="273"/>
      <c r="CR2" s="273"/>
      <c r="CS2" s="273"/>
      <c r="CT2" s="273"/>
      <c r="CU2" s="273"/>
      <c r="CV2" s="273"/>
      <c r="CW2" s="272"/>
      <c r="CX2" s="273"/>
      <c r="CY2" s="272"/>
      <c r="CZ2" s="273"/>
      <c r="DA2" s="272"/>
      <c r="DB2" s="273"/>
      <c r="DC2" s="272"/>
      <c r="DD2" s="273"/>
      <c r="DE2" s="272"/>
      <c r="DF2" s="273"/>
      <c r="DG2" s="272"/>
      <c r="DH2" s="272"/>
      <c r="DI2" s="272"/>
      <c r="DJ2" s="272"/>
      <c r="DK2" s="272"/>
      <c r="DL2" s="272"/>
      <c r="DM2" s="272"/>
      <c r="DN2" s="272"/>
      <c r="DO2" s="272"/>
      <c r="DP2" s="273"/>
      <c r="DQ2" s="272"/>
      <c r="DR2" s="273"/>
      <c r="DS2" s="272"/>
      <c r="DT2" s="272"/>
      <c r="DU2" s="272"/>
      <c r="DV2" s="272"/>
      <c r="DW2" s="272"/>
      <c r="DX2" s="274"/>
      <c r="DY2" s="274"/>
      <c r="DZ2" s="274"/>
      <c r="EA2" s="274"/>
      <c r="EB2" s="264"/>
      <c r="EC2" s="264"/>
      <c r="ED2" s="264"/>
    </row>
    <row r="3" spans="1:134" ht="21.75" customHeight="1">
      <c r="A3" s="30" t="s">
        <v>118</v>
      </c>
      <c r="B3" s="192" t="str">
        <f>IF(VAL_C1!$H$32&lt;&gt;"", YEAR(VAL_C1!$H$32),"")</f>
        <v/>
      </c>
      <c r="C3" s="266"/>
      <c r="D3" s="275" t="s">
        <v>2385</v>
      </c>
      <c r="E3" s="276" t="s">
        <v>2395</v>
      </c>
      <c r="F3" s="276" t="s">
        <v>2396</v>
      </c>
      <c r="G3" s="267"/>
      <c r="H3" s="268"/>
      <c r="I3" s="268"/>
      <c r="J3" s="268"/>
      <c r="K3" s="268"/>
      <c r="L3" s="268"/>
      <c r="M3" s="268"/>
      <c r="N3" s="268"/>
      <c r="O3" s="268"/>
      <c r="P3" s="268"/>
      <c r="Q3" s="268"/>
      <c r="R3" s="268"/>
      <c r="S3" s="268"/>
      <c r="T3" s="268"/>
      <c r="U3" s="269"/>
      <c r="V3" s="431" t="s">
        <v>2377</v>
      </c>
      <c r="W3" s="431"/>
      <c r="X3" s="431"/>
      <c r="Y3" s="270"/>
      <c r="Z3" s="271"/>
      <c r="AA3" s="264"/>
      <c r="AB3" s="264"/>
      <c r="AC3" s="264"/>
      <c r="AD3" s="264"/>
      <c r="AE3" s="264"/>
      <c r="AF3" s="264"/>
      <c r="AG3" s="264"/>
      <c r="AH3" s="264"/>
      <c r="AI3" s="264"/>
      <c r="AJ3" s="264"/>
      <c r="AK3" s="264"/>
      <c r="AL3" s="264"/>
      <c r="AM3" s="264"/>
      <c r="AN3" s="264"/>
      <c r="AO3" s="264"/>
      <c r="AP3" s="264"/>
      <c r="AQ3" s="264"/>
      <c r="AR3" s="264"/>
      <c r="AS3" s="264"/>
      <c r="AT3" s="277"/>
      <c r="AU3" s="277"/>
      <c r="AV3" s="277"/>
      <c r="AW3" s="277"/>
      <c r="AX3" s="277"/>
      <c r="AY3" s="277"/>
      <c r="AZ3" s="277"/>
      <c r="BA3" s="277"/>
      <c r="BB3" s="277"/>
      <c r="BC3" s="277"/>
      <c r="BD3" s="277"/>
      <c r="BE3" s="277"/>
      <c r="BF3" s="277"/>
      <c r="BG3" s="277"/>
      <c r="BH3" s="277"/>
      <c r="BI3" s="60"/>
      <c r="BJ3" s="60"/>
      <c r="BK3" s="60"/>
      <c r="BL3" s="60"/>
      <c r="BM3" s="60"/>
      <c r="BN3" s="60"/>
      <c r="BO3" s="60"/>
      <c r="BP3" s="60"/>
      <c r="BQ3" s="60"/>
      <c r="BR3" s="60"/>
      <c r="BS3" s="60"/>
      <c r="BT3" s="60"/>
      <c r="BU3" s="60"/>
      <c r="BV3" s="60"/>
      <c r="BW3" s="60"/>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row>
    <row r="4" spans="1:134" hidden="1">
      <c r="A4" s="30" t="s">
        <v>121</v>
      </c>
      <c r="B4" s="192" t="str">
        <f>IF(VAL_C1!$H$33&lt;&gt;"", YEAR(VAL_C1!$H$33),"")</f>
        <v/>
      </c>
      <c r="C4" s="266"/>
      <c r="D4" s="278"/>
      <c r="E4" s="101"/>
      <c r="F4" s="279"/>
      <c r="G4" s="280"/>
      <c r="H4" s="280"/>
      <c r="I4" s="280"/>
      <c r="J4" s="280"/>
      <c r="K4" s="280"/>
      <c r="L4" s="280"/>
      <c r="M4" s="280"/>
      <c r="N4" s="280"/>
      <c r="O4" s="221"/>
      <c r="P4" s="221"/>
      <c r="Q4" s="221"/>
      <c r="R4" s="221"/>
      <c r="S4" s="221"/>
      <c r="T4" s="221"/>
      <c r="U4" s="281"/>
      <c r="V4" s="282"/>
      <c r="W4" s="282"/>
      <c r="X4" s="282"/>
      <c r="Y4" s="270"/>
      <c r="Z4" s="271"/>
      <c r="AA4" s="283"/>
      <c r="AB4" s="283"/>
      <c r="AC4" s="283"/>
      <c r="AD4" s="283"/>
      <c r="AE4" s="283"/>
      <c r="AF4" s="283"/>
      <c r="AG4" s="283"/>
      <c r="AH4" s="283"/>
      <c r="AI4" s="283"/>
      <c r="AJ4" s="283"/>
      <c r="AK4" s="283"/>
      <c r="AL4" s="283"/>
      <c r="AM4" s="283"/>
      <c r="AN4" s="283"/>
      <c r="AO4" s="283"/>
      <c r="AP4" s="283"/>
      <c r="AQ4" s="283"/>
      <c r="AR4" s="283"/>
      <c r="AS4" s="283"/>
      <c r="AT4" s="284"/>
      <c r="AU4" s="284"/>
      <c r="AV4" s="284"/>
      <c r="AW4" s="284"/>
      <c r="AX4" s="284"/>
      <c r="AY4" s="284"/>
      <c r="AZ4" s="284"/>
      <c r="BA4" s="284"/>
      <c r="BB4" s="284"/>
      <c r="BC4" s="284"/>
      <c r="BD4" s="284"/>
      <c r="BE4" s="284"/>
      <c r="BF4" s="284"/>
      <c r="BG4" s="284"/>
      <c r="BH4" s="284"/>
      <c r="BI4" s="61"/>
      <c r="BJ4" s="61"/>
      <c r="BK4" s="61"/>
      <c r="BL4" s="61"/>
      <c r="BM4" s="61"/>
      <c r="BN4" s="61"/>
      <c r="BO4" s="61"/>
      <c r="BP4" s="61"/>
      <c r="BQ4" s="61"/>
      <c r="BR4" s="61"/>
      <c r="BS4" s="61"/>
      <c r="BT4" s="61"/>
      <c r="BU4" s="61"/>
      <c r="BV4" s="61"/>
      <c r="BW4" s="61"/>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row>
    <row r="5" spans="1:134" hidden="1">
      <c r="A5" s="30" t="s">
        <v>123</v>
      </c>
      <c r="B5" s="31" t="s">
        <v>0</v>
      </c>
      <c r="C5" s="266"/>
      <c r="D5" s="285"/>
      <c r="E5" s="286"/>
      <c r="F5" s="286"/>
      <c r="G5" s="280"/>
      <c r="H5" s="280"/>
      <c r="I5" s="280"/>
      <c r="J5" s="280"/>
      <c r="K5" s="280"/>
      <c r="L5" s="280"/>
      <c r="M5" s="280"/>
      <c r="N5" s="280"/>
      <c r="O5" s="221"/>
      <c r="P5" s="221"/>
      <c r="Q5" s="221"/>
      <c r="R5" s="221"/>
      <c r="S5" s="221"/>
      <c r="T5" s="221"/>
      <c r="U5" s="281"/>
      <c r="V5" s="281"/>
      <c r="W5" s="281"/>
      <c r="X5" s="281"/>
      <c r="Y5" s="270"/>
      <c r="Z5" s="271"/>
      <c r="AA5" s="283"/>
      <c r="AB5" s="283"/>
      <c r="AC5" s="283"/>
      <c r="AD5" s="283"/>
      <c r="AE5" s="283"/>
      <c r="AF5" s="283"/>
      <c r="AG5" s="283"/>
      <c r="AH5" s="283"/>
      <c r="AI5" s="283"/>
      <c r="AJ5" s="283"/>
      <c r="AK5" s="283"/>
      <c r="AL5" s="283"/>
      <c r="AM5" s="283"/>
      <c r="AN5" s="283"/>
      <c r="AO5" s="283"/>
      <c r="AP5" s="283"/>
      <c r="AQ5" s="283"/>
      <c r="AR5" s="283"/>
      <c r="AS5" s="283"/>
      <c r="AT5" s="284"/>
      <c r="AU5" s="284"/>
      <c r="AV5" s="284"/>
      <c r="AW5" s="284"/>
      <c r="AX5" s="284"/>
      <c r="AY5" s="284"/>
      <c r="AZ5" s="284"/>
      <c r="BA5" s="284"/>
      <c r="BB5" s="284"/>
      <c r="BC5" s="284"/>
      <c r="BD5" s="284"/>
      <c r="BE5" s="284"/>
      <c r="BF5" s="284"/>
      <c r="BG5" s="284"/>
      <c r="BH5" s="284"/>
      <c r="BI5" s="61"/>
      <c r="BJ5" s="61"/>
      <c r="BK5" s="61"/>
      <c r="BL5" s="61"/>
      <c r="BM5" s="61"/>
      <c r="BN5" s="61"/>
      <c r="BO5" s="61"/>
      <c r="BP5" s="61"/>
      <c r="BQ5" s="61"/>
      <c r="BR5" s="61"/>
      <c r="BS5" s="61"/>
      <c r="BT5" s="61"/>
      <c r="BU5" s="61"/>
      <c r="BV5" s="61"/>
      <c r="BW5" s="61"/>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row>
    <row r="6" spans="1:134" hidden="1">
      <c r="A6" s="30" t="s">
        <v>125</v>
      </c>
      <c r="B6" s="31"/>
      <c r="C6" s="266"/>
      <c r="D6" s="285"/>
      <c r="E6" s="286"/>
      <c r="F6" s="286"/>
      <c r="G6" s="280"/>
      <c r="H6" s="280"/>
      <c r="I6" s="280"/>
      <c r="J6" s="280"/>
      <c r="K6" s="280"/>
      <c r="L6" s="280"/>
      <c r="M6" s="280"/>
      <c r="N6" s="280"/>
      <c r="O6" s="221"/>
      <c r="P6" s="221"/>
      <c r="Q6" s="221"/>
      <c r="R6" s="221"/>
      <c r="S6" s="221"/>
      <c r="T6" s="221"/>
      <c r="U6" s="221" t="s">
        <v>1</v>
      </c>
      <c r="V6" s="221" t="s">
        <v>202</v>
      </c>
      <c r="W6" s="281"/>
      <c r="X6" s="281"/>
      <c r="Y6" s="270"/>
      <c r="Z6" s="271"/>
      <c r="AA6" s="283"/>
      <c r="AB6" s="283"/>
      <c r="AC6" s="283"/>
      <c r="AD6" s="283"/>
      <c r="AE6" s="283"/>
      <c r="AF6" s="283"/>
      <c r="AG6" s="283"/>
      <c r="AH6" s="283"/>
      <c r="AI6" s="283"/>
      <c r="AJ6" s="283"/>
      <c r="AK6" s="283"/>
      <c r="AL6" s="283"/>
      <c r="AM6" s="283"/>
      <c r="AN6" s="283"/>
      <c r="AO6" s="283"/>
      <c r="AP6" s="283"/>
      <c r="AQ6" s="283"/>
      <c r="AR6" s="283"/>
      <c r="AS6" s="283"/>
      <c r="AT6" s="284"/>
      <c r="AU6" s="284"/>
      <c r="AV6" s="284"/>
      <c r="AW6" s="284"/>
      <c r="AX6" s="284"/>
      <c r="AY6" s="284"/>
      <c r="AZ6" s="284"/>
      <c r="BA6" s="284"/>
      <c r="BB6" s="284"/>
      <c r="BC6" s="284"/>
      <c r="BD6" s="284"/>
      <c r="BE6" s="284"/>
      <c r="BF6" s="284"/>
      <c r="BG6" s="284"/>
      <c r="BH6" s="284"/>
      <c r="BI6" s="61"/>
      <c r="BJ6" s="61"/>
      <c r="BK6" s="61"/>
      <c r="BL6" s="61"/>
      <c r="BM6" s="61"/>
      <c r="BN6" s="61"/>
      <c r="BO6" s="61"/>
      <c r="BP6" s="61"/>
      <c r="BQ6" s="61"/>
      <c r="BR6" s="61"/>
      <c r="BS6" s="61"/>
      <c r="BT6" s="61"/>
      <c r="BU6" s="61"/>
      <c r="BV6" s="61"/>
      <c r="BW6" s="61"/>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row>
    <row r="7" spans="1:134" ht="15" hidden="1" customHeight="1">
      <c r="A7" s="30" t="s">
        <v>127</v>
      </c>
      <c r="B7" s="192" t="str">
        <f>IF(VAL_C1!$H$33&lt;&gt;"", YEAR(VAL_C1!$H$33),"")</f>
        <v/>
      </c>
      <c r="C7" s="266"/>
      <c r="D7" s="285"/>
      <c r="E7" s="286"/>
      <c r="F7" s="286"/>
      <c r="G7" s="280"/>
      <c r="H7" s="280"/>
      <c r="I7" s="280"/>
      <c r="J7" s="280"/>
      <c r="K7" s="280"/>
      <c r="L7" s="280"/>
      <c r="M7" s="280"/>
      <c r="N7" s="280"/>
      <c r="O7" s="221"/>
      <c r="P7" s="221"/>
      <c r="Q7" s="221"/>
      <c r="R7" s="221"/>
      <c r="S7" s="221"/>
      <c r="T7" s="221"/>
      <c r="U7" s="221" t="s">
        <v>149</v>
      </c>
      <c r="V7" s="221" t="s">
        <v>167</v>
      </c>
      <c r="W7" s="281"/>
      <c r="X7" s="281"/>
      <c r="Y7" s="270"/>
      <c r="Z7" s="271"/>
      <c r="AA7" s="283"/>
      <c r="AB7" s="283"/>
      <c r="AC7" s="283"/>
      <c r="AD7" s="283"/>
      <c r="AE7" s="283"/>
      <c r="AF7" s="283"/>
      <c r="AG7" s="283"/>
      <c r="AH7" s="283"/>
      <c r="AI7" s="283"/>
      <c r="AJ7" s="283"/>
      <c r="AK7" s="283"/>
      <c r="AL7" s="283"/>
      <c r="AM7" s="283"/>
      <c r="AN7" s="283"/>
      <c r="AO7" s="283"/>
      <c r="AP7" s="283"/>
      <c r="AQ7" s="283"/>
      <c r="AR7" s="283"/>
      <c r="AS7" s="283"/>
      <c r="AT7" s="284"/>
      <c r="AU7" s="284"/>
      <c r="AV7" s="284"/>
      <c r="AW7" s="284"/>
      <c r="AX7" s="284"/>
      <c r="AY7" s="284"/>
      <c r="AZ7" s="284"/>
      <c r="BA7" s="284"/>
      <c r="BB7" s="284"/>
      <c r="BC7" s="284"/>
      <c r="BD7" s="284"/>
      <c r="BE7" s="284"/>
      <c r="BF7" s="284"/>
      <c r="BG7" s="284"/>
      <c r="BH7" s="284"/>
      <c r="BI7" s="61"/>
      <c r="BJ7" s="61"/>
      <c r="BK7" s="61"/>
      <c r="BL7" s="61"/>
      <c r="BM7" s="61"/>
      <c r="BN7" s="61"/>
      <c r="BO7" s="61"/>
      <c r="BP7" s="61"/>
      <c r="BQ7" s="61"/>
      <c r="BR7" s="61"/>
      <c r="BS7" s="61"/>
      <c r="BT7" s="61"/>
      <c r="BU7" s="61"/>
      <c r="BV7" s="61"/>
      <c r="BW7" s="61"/>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4"/>
      <c r="DX7" s="284"/>
      <c r="DY7" s="284"/>
      <c r="DZ7" s="284"/>
      <c r="EA7" s="284"/>
      <c r="EB7" s="284"/>
      <c r="EC7" s="284"/>
      <c r="ED7" s="284"/>
    </row>
    <row r="8" spans="1:134" hidden="1">
      <c r="A8" s="30" t="s">
        <v>129</v>
      </c>
      <c r="B8" s="192" t="str">
        <f>IF(VAL_C1!$H$34&lt;&gt;"", YEAR(VAL_C1!$H$34),"")</f>
        <v/>
      </c>
      <c r="C8" s="266"/>
      <c r="D8" s="285"/>
      <c r="E8" s="286"/>
      <c r="F8" s="286"/>
      <c r="G8" s="280"/>
      <c r="H8" s="280"/>
      <c r="I8" s="280"/>
      <c r="J8" s="280"/>
      <c r="K8" s="280"/>
      <c r="L8" s="280"/>
      <c r="M8" s="280"/>
      <c r="N8" s="100"/>
      <c r="O8" s="48"/>
      <c r="P8" s="48"/>
      <c r="Q8" s="48"/>
      <c r="R8" s="48"/>
      <c r="S8" s="48"/>
      <c r="T8" s="48"/>
      <c r="U8" s="48" t="s">
        <v>150</v>
      </c>
      <c r="V8" s="221" t="s">
        <v>0</v>
      </c>
      <c r="W8" s="281"/>
      <c r="X8" s="281"/>
      <c r="Y8" s="270"/>
      <c r="Z8" s="271"/>
      <c r="AA8" s="283"/>
      <c r="AB8" s="283"/>
      <c r="AC8" s="283"/>
      <c r="AD8" s="283"/>
      <c r="AE8" s="283"/>
      <c r="AF8" s="283"/>
      <c r="AG8" s="283"/>
      <c r="AH8" s="283"/>
      <c r="AI8" s="283"/>
      <c r="AJ8" s="283"/>
      <c r="AK8" s="283"/>
      <c r="AL8" s="283"/>
      <c r="AM8" s="283"/>
      <c r="AN8" s="283"/>
      <c r="AO8" s="283"/>
      <c r="AP8" s="283"/>
      <c r="AQ8" s="283"/>
      <c r="AR8" s="283"/>
      <c r="AS8" s="283"/>
      <c r="AT8" s="284"/>
      <c r="AU8" s="284"/>
      <c r="AV8" s="284"/>
      <c r="AW8" s="284"/>
      <c r="AX8" s="284"/>
      <c r="AY8" s="284"/>
      <c r="AZ8" s="284"/>
      <c r="BA8" s="284"/>
      <c r="BB8" s="284"/>
      <c r="BC8" s="284"/>
      <c r="BD8" s="284"/>
      <c r="BE8" s="284"/>
      <c r="BF8" s="284"/>
      <c r="BG8" s="284"/>
      <c r="BH8" s="284"/>
      <c r="BI8" s="61"/>
      <c r="BJ8" s="61"/>
      <c r="BK8" s="61"/>
      <c r="BL8" s="61"/>
      <c r="BM8" s="61"/>
      <c r="BN8" s="61"/>
      <c r="BO8" s="61"/>
      <c r="BP8" s="61"/>
      <c r="BQ8" s="61"/>
      <c r="BR8" s="61"/>
      <c r="BS8" s="61"/>
      <c r="BT8" s="61"/>
      <c r="BU8" s="61"/>
      <c r="BV8" s="61"/>
      <c r="BW8" s="61"/>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row>
    <row r="9" spans="1:134" hidden="1">
      <c r="A9" s="30" t="s">
        <v>131</v>
      </c>
      <c r="B9" s="31" t="str">
        <f>VLOOKUP(VAL_C1!$H$44,VAL_Drop_Down_Lists!$D$3:$F$7,2,FALSE)</f>
        <v>_X</v>
      </c>
      <c r="C9" s="266"/>
      <c r="D9" s="285"/>
      <c r="E9" s="286"/>
      <c r="F9" s="286"/>
      <c r="G9" s="280"/>
      <c r="H9" s="280"/>
      <c r="I9" s="280"/>
      <c r="J9" s="280"/>
      <c r="K9" s="280"/>
      <c r="L9" s="280"/>
      <c r="M9" s="280"/>
      <c r="N9" s="100"/>
      <c r="O9" s="48"/>
      <c r="P9" s="48"/>
      <c r="Q9" s="48"/>
      <c r="R9" s="48"/>
      <c r="S9" s="48"/>
      <c r="T9" s="48"/>
      <c r="U9" s="48" t="s">
        <v>151</v>
      </c>
      <c r="V9" s="221" t="s">
        <v>0</v>
      </c>
      <c r="W9" s="281"/>
      <c r="X9" s="281"/>
      <c r="Y9" s="270"/>
      <c r="Z9" s="271"/>
      <c r="AA9" s="283"/>
      <c r="AB9" s="283"/>
      <c r="AC9" s="283"/>
      <c r="AD9" s="283"/>
      <c r="AE9" s="283"/>
      <c r="AF9" s="283"/>
      <c r="AG9" s="283"/>
      <c r="AH9" s="283"/>
      <c r="AI9" s="283"/>
      <c r="AJ9" s="283"/>
      <c r="AK9" s="283"/>
      <c r="AL9" s="283"/>
      <c r="AM9" s="283"/>
      <c r="AN9" s="283"/>
      <c r="AO9" s="283"/>
      <c r="AP9" s="283"/>
      <c r="AQ9" s="283"/>
      <c r="AR9" s="283"/>
      <c r="AS9" s="283"/>
      <c r="AT9" s="284"/>
      <c r="AU9" s="284"/>
      <c r="AV9" s="284"/>
      <c r="AW9" s="284"/>
      <c r="AX9" s="284"/>
      <c r="AY9" s="284"/>
      <c r="AZ9" s="284"/>
      <c r="BA9" s="284"/>
      <c r="BB9" s="284"/>
      <c r="BC9" s="284"/>
      <c r="BD9" s="284"/>
      <c r="BE9" s="284"/>
      <c r="BF9" s="284"/>
      <c r="BG9" s="284"/>
      <c r="BH9" s="284"/>
      <c r="BI9" s="61"/>
      <c r="BJ9" s="61"/>
      <c r="BK9" s="61"/>
      <c r="BL9" s="61"/>
      <c r="BM9" s="61"/>
      <c r="BN9" s="61"/>
      <c r="BO9" s="61"/>
      <c r="BP9" s="61"/>
      <c r="BQ9" s="61"/>
      <c r="BR9" s="61"/>
      <c r="BS9" s="61"/>
      <c r="BT9" s="61"/>
      <c r="BU9" s="61"/>
      <c r="BV9" s="61"/>
      <c r="BW9" s="61"/>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row>
    <row r="10" spans="1:134" hidden="1">
      <c r="A10" s="30" t="s">
        <v>133</v>
      </c>
      <c r="B10" s="31">
        <v>0</v>
      </c>
      <c r="C10" s="266"/>
      <c r="D10" s="285"/>
      <c r="E10" s="286"/>
      <c r="F10" s="286"/>
      <c r="G10" s="280"/>
      <c r="H10" s="280"/>
      <c r="I10" s="280"/>
      <c r="J10" s="280"/>
      <c r="K10" s="280"/>
      <c r="L10" s="280"/>
      <c r="M10" s="280"/>
      <c r="N10" s="100"/>
      <c r="O10" s="48"/>
      <c r="P10" s="48"/>
      <c r="Q10" s="48"/>
      <c r="R10" s="48"/>
      <c r="S10" s="48"/>
      <c r="T10" s="48"/>
      <c r="U10" s="48" t="s">
        <v>2</v>
      </c>
      <c r="V10" s="221" t="s">
        <v>0</v>
      </c>
      <c r="W10" s="281"/>
      <c r="X10" s="281"/>
      <c r="Y10" s="270"/>
      <c r="Z10" s="271"/>
      <c r="AA10" s="283"/>
      <c r="AB10" s="283"/>
      <c r="AC10" s="283"/>
      <c r="AD10" s="283"/>
      <c r="AE10" s="283"/>
      <c r="AF10" s="283"/>
      <c r="AG10" s="283"/>
      <c r="AH10" s="283"/>
      <c r="AI10" s="283"/>
      <c r="AJ10" s="283"/>
      <c r="AK10" s="283"/>
      <c r="AL10" s="283"/>
      <c r="AM10" s="283"/>
      <c r="AN10" s="283"/>
      <c r="AO10" s="283"/>
      <c r="AP10" s="283"/>
      <c r="AQ10" s="283"/>
      <c r="AR10" s="283"/>
      <c r="AS10" s="283"/>
      <c r="AT10" s="284"/>
      <c r="AU10" s="284"/>
      <c r="AV10" s="284"/>
      <c r="AW10" s="284"/>
      <c r="AX10" s="284"/>
      <c r="AY10" s="284"/>
      <c r="AZ10" s="284"/>
      <c r="BA10" s="284"/>
      <c r="BB10" s="284"/>
      <c r="BC10" s="284"/>
      <c r="BD10" s="284"/>
      <c r="BE10" s="284"/>
      <c r="BF10" s="284"/>
      <c r="BG10" s="284"/>
      <c r="BH10" s="284"/>
      <c r="BI10" s="61"/>
      <c r="BJ10" s="61"/>
      <c r="BK10" s="61"/>
      <c r="BL10" s="61"/>
      <c r="BM10" s="61"/>
      <c r="BN10" s="61"/>
      <c r="BO10" s="61"/>
      <c r="BP10" s="61"/>
      <c r="BQ10" s="61"/>
      <c r="BR10" s="61"/>
      <c r="BS10" s="61"/>
      <c r="BT10" s="61"/>
      <c r="BU10" s="61"/>
      <c r="BV10" s="61"/>
      <c r="BW10" s="61"/>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row>
    <row r="11" spans="1:134" hidden="1">
      <c r="A11" s="30" t="s">
        <v>135</v>
      </c>
      <c r="B11" s="31">
        <v>0</v>
      </c>
      <c r="C11" s="266"/>
      <c r="D11" s="285"/>
      <c r="E11" s="286"/>
      <c r="F11" s="286"/>
      <c r="G11" s="280"/>
      <c r="H11" s="280"/>
      <c r="I11" s="280"/>
      <c r="J11" s="280"/>
      <c r="K11" s="280"/>
      <c r="L11" s="280"/>
      <c r="M11" s="280"/>
      <c r="N11" s="100"/>
      <c r="O11" s="48"/>
      <c r="P11" s="48"/>
      <c r="Q11" s="48"/>
      <c r="R11" s="48"/>
      <c r="S11" s="48"/>
      <c r="T11" s="48"/>
      <c r="U11" s="48"/>
      <c r="V11" s="221"/>
      <c r="W11" s="281"/>
      <c r="X11" s="281"/>
      <c r="Y11" s="270"/>
      <c r="Z11" s="271"/>
      <c r="AA11" s="283"/>
      <c r="AB11" s="283"/>
      <c r="AC11" s="283"/>
      <c r="AD11" s="283"/>
      <c r="AE11" s="283"/>
      <c r="AF11" s="283"/>
      <c r="AG11" s="283"/>
      <c r="AH11" s="283"/>
      <c r="AI11" s="283"/>
      <c r="AJ11" s="283"/>
      <c r="AK11" s="283"/>
      <c r="AL11" s="283"/>
      <c r="AM11" s="283"/>
      <c r="AN11" s="283"/>
      <c r="AO11" s="283"/>
      <c r="AP11" s="283"/>
      <c r="AQ11" s="283"/>
      <c r="AR11" s="283"/>
      <c r="AS11" s="283"/>
      <c r="AT11" s="284"/>
      <c r="AU11" s="284"/>
      <c r="AV11" s="284"/>
      <c r="AW11" s="284"/>
      <c r="AX11" s="284"/>
      <c r="AY11" s="284"/>
      <c r="AZ11" s="284"/>
      <c r="BA11" s="284"/>
      <c r="BB11" s="284"/>
      <c r="BC11" s="284"/>
      <c r="BD11" s="284"/>
      <c r="BE11" s="284"/>
      <c r="BF11" s="284"/>
      <c r="BG11" s="284"/>
      <c r="BH11" s="284"/>
      <c r="BI11" s="61"/>
      <c r="BJ11" s="61"/>
      <c r="BK11" s="61"/>
      <c r="BL11" s="61"/>
      <c r="BM11" s="61"/>
      <c r="BN11" s="61"/>
      <c r="BO11" s="61"/>
      <c r="BP11" s="61"/>
      <c r="BQ11" s="61"/>
      <c r="BR11" s="61"/>
      <c r="BS11" s="61"/>
      <c r="BT11" s="61"/>
      <c r="BU11" s="61"/>
      <c r="BV11" s="61"/>
      <c r="BW11" s="61"/>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row>
    <row r="12" spans="1:134" hidden="1">
      <c r="C12" s="266"/>
      <c r="D12" s="285"/>
      <c r="E12" s="286"/>
      <c r="F12" s="286"/>
      <c r="G12" s="280"/>
      <c r="H12" s="280"/>
      <c r="I12" s="280"/>
      <c r="J12" s="280"/>
      <c r="K12" s="280"/>
      <c r="L12" s="280"/>
      <c r="M12" s="280"/>
      <c r="N12" s="100"/>
      <c r="O12" s="48"/>
      <c r="P12" s="48"/>
      <c r="Q12" s="48"/>
      <c r="R12" s="48"/>
      <c r="S12" s="48"/>
      <c r="T12" s="48"/>
      <c r="U12" s="48"/>
      <c r="V12" s="221"/>
      <c r="W12" s="281"/>
      <c r="X12" s="281"/>
      <c r="Y12" s="270"/>
      <c r="Z12" s="271"/>
      <c r="AA12" s="283"/>
      <c r="AB12" s="283"/>
      <c r="AC12" s="283"/>
      <c r="AD12" s="283"/>
      <c r="AE12" s="283"/>
      <c r="AF12" s="283"/>
      <c r="AG12" s="283"/>
      <c r="AH12" s="283"/>
      <c r="AI12" s="283"/>
      <c r="AJ12" s="283"/>
      <c r="AK12" s="283"/>
      <c r="AL12" s="283"/>
      <c r="AM12" s="283"/>
      <c r="AN12" s="283"/>
      <c r="AO12" s="283"/>
      <c r="AP12" s="283"/>
      <c r="AQ12" s="283"/>
      <c r="AR12" s="283"/>
      <c r="AS12" s="283"/>
      <c r="AT12" s="284"/>
      <c r="AU12" s="284"/>
      <c r="AV12" s="284"/>
      <c r="AW12" s="284"/>
      <c r="AX12" s="284"/>
      <c r="AY12" s="284"/>
      <c r="AZ12" s="284"/>
      <c r="BA12" s="284"/>
      <c r="BB12" s="284"/>
      <c r="BC12" s="284"/>
      <c r="BD12" s="284"/>
      <c r="BE12" s="284"/>
      <c r="BF12" s="284"/>
      <c r="BG12" s="284"/>
      <c r="BH12" s="284"/>
      <c r="BI12" s="61"/>
      <c r="BJ12" s="61"/>
      <c r="BK12" s="61"/>
      <c r="BL12" s="61"/>
      <c r="BM12" s="61"/>
      <c r="BN12" s="61"/>
      <c r="BO12" s="61"/>
      <c r="BP12" s="61"/>
      <c r="BQ12" s="61"/>
      <c r="BR12" s="61"/>
      <c r="BS12" s="61"/>
      <c r="BT12" s="61"/>
      <c r="BU12" s="61"/>
      <c r="BV12" s="61"/>
      <c r="BW12" s="61"/>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c r="DF12" s="284"/>
      <c r="DG12" s="284"/>
      <c r="DH12" s="284"/>
      <c r="DI12" s="284"/>
      <c r="DJ12" s="284"/>
      <c r="DK12" s="284"/>
      <c r="DL12" s="284"/>
      <c r="DM12" s="284"/>
      <c r="DN12" s="284"/>
      <c r="DO12" s="284"/>
      <c r="DP12" s="284"/>
      <c r="DQ12" s="284"/>
      <c r="DR12" s="284"/>
      <c r="DS12" s="284"/>
      <c r="DT12" s="284"/>
      <c r="DU12" s="284"/>
      <c r="DV12" s="284"/>
      <c r="DW12" s="284"/>
      <c r="DX12" s="284"/>
      <c r="DY12" s="284"/>
      <c r="DZ12" s="284"/>
      <c r="EA12" s="284"/>
      <c r="EB12" s="284"/>
      <c r="EC12" s="284"/>
      <c r="ED12" s="284"/>
    </row>
    <row r="13" spans="1:134" ht="3.75" customHeight="1">
      <c r="C13" s="266"/>
      <c r="D13" s="271"/>
      <c r="E13" s="271"/>
      <c r="F13" s="271"/>
      <c r="G13" s="221"/>
      <c r="H13" s="247" t="s">
        <v>136</v>
      </c>
      <c r="I13" s="247" t="s">
        <v>139</v>
      </c>
      <c r="J13" s="247" t="s">
        <v>141</v>
      </c>
      <c r="K13" s="247" t="s">
        <v>143</v>
      </c>
      <c r="L13" s="247" t="s">
        <v>144</v>
      </c>
      <c r="M13" s="247" t="s">
        <v>145</v>
      </c>
      <c r="N13" s="95" t="s">
        <v>146</v>
      </c>
      <c r="O13" s="102" t="s">
        <v>485</v>
      </c>
      <c r="P13" s="102" t="s">
        <v>487</v>
      </c>
      <c r="Q13" s="95"/>
      <c r="R13" s="95"/>
      <c r="S13" s="95"/>
      <c r="T13" s="95"/>
      <c r="U13" s="48"/>
      <c r="V13" s="271"/>
      <c r="W13" s="271"/>
      <c r="X13" s="271"/>
      <c r="Y13" s="270"/>
      <c r="Z13" s="271"/>
      <c r="AA13" s="283"/>
      <c r="AB13" s="283"/>
      <c r="AC13" s="283"/>
      <c r="AD13" s="283"/>
      <c r="AE13" s="283"/>
      <c r="AF13" s="283"/>
      <c r="AG13" s="283"/>
      <c r="AH13" s="283"/>
      <c r="AI13" s="283"/>
      <c r="AJ13" s="283"/>
      <c r="AK13" s="283"/>
      <c r="AL13" s="283"/>
      <c r="AM13" s="283"/>
      <c r="AN13" s="283"/>
      <c r="AO13" s="283"/>
      <c r="AP13" s="283"/>
      <c r="AQ13" s="283"/>
      <c r="AR13" s="283"/>
      <c r="AS13" s="283"/>
      <c r="AT13" s="284"/>
      <c r="AU13" s="284"/>
      <c r="AV13" s="284"/>
      <c r="AW13" s="284"/>
      <c r="AX13" s="284"/>
      <c r="AY13" s="284"/>
      <c r="AZ13" s="284"/>
      <c r="BA13" s="284"/>
      <c r="BB13" s="284"/>
      <c r="BC13" s="284"/>
      <c r="BD13" s="284"/>
      <c r="BE13" s="284"/>
      <c r="BF13" s="284"/>
      <c r="BG13" s="284"/>
      <c r="BH13" s="284"/>
      <c r="BI13" s="61"/>
      <c r="BJ13" s="61"/>
      <c r="BK13" s="61"/>
      <c r="BL13" s="61"/>
      <c r="BM13" s="61"/>
      <c r="BN13" s="61"/>
      <c r="BO13" s="61"/>
      <c r="BP13" s="61"/>
      <c r="BQ13" s="61"/>
      <c r="BR13" s="61"/>
      <c r="BS13" s="61"/>
      <c r="BT13" s="61"/>
      <c r="BU13" s="61"/>
      <c r="BV13" s="61"/>
      <c r="BW13" s="61"/>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4"/>
      <c r="DE13" s="284"/>
      <c r="DF13" s="284"/>
      <c r="DG13" s="284"/>
      <c r="DH13" s="284"/>
      <c r="DI13" s="284"/>
      <c r="DJ13" s="284"/>
      <c r="DK13" s="284"/>
      <c r="DL13" s="284"/>
      <c r="DM13" s="284"/>
      <c r="DN13" s="284"/>
      <c r="DO13" s="284"/>
      <c r="DP13" s="284"/>
      <c r="DQ13" s="284"/>
      <c r="DR13" s="284"/>
      <c r="DS13" s="284"/>
      <c r="DT13" s="284"/>
      <c r="DU13" s="284"/>
      <c r="DV13" s="284"/>
      <c r="DW13" s="284"/>
      <c r="DX13" s="284"/>
      <c r="DY13" s="284"/>
      <c r="DZ13" s="284"/>
      <c r="EA13" s="284"/>
      <c r="EB13" s="284"/>
      <c r="EC13" s="284"/>
      <c r="ED13" s="284"/>
    </row>
    <row r="14" spans="1:134" s="287" customFormat="1" ht="21" customHeight="1">
      <c r="C14" s="288"/>
      <c r="D14" s="431" t="s">
        <v>2379</v>
      </c>
      <c r="E14" s="437" t="s">
        <v>2397</v>
      </c>
      <c r="F14" s="289" t="s">
        <v>2435</v>
      </c>
      <c r="G14" s="250"/>
      <c r="H14" s="221" t="s">
        <v>155</v>
      </c>
      <c r="I14" s="221" t="s">
        <v>159</v>
      </c>
      <c r="J14" s="221" t="s">
        <v>0</v>
      </c>
      <c r="K14" s="221" t="s">
        <v>160</v>
      </c>
      <c r="L14" s="221" t="s">
        <v>0</v>
      </c>
      <c r="M14" s="221" t="s">
        <v>206</v>
      </c>
      <c r="N14" s="48" t="s">
        <v>162</v>
      </c>
      <c r="O14" s="48" t="s">
        <v>0</v>
      </c>
      <c r="P14" s="48" t="s">
        <v>477</v>
      </c>
      <c r="Q14" s="48"/>
      <c r="R14" s="48"/>
      <c r="S14" s="48"/>
      <c r="T14" s="48"/>
      <c r="U14" s="104"/>
      <c r="V14" s="73"/>
      <c r="W14" s="74"/>
      <c r="X14" s="75"/>
      <c r="Y14" s="290"/>
      <c r="Z14" s="291"/>
      <c r="BI14" s="62"/>
      <c r="BJ14" s="62"/>
      <c r="BK14" s="62"/>
      <c r="BL14" s="62"/>
      <c r="BM14" s="62"/>
      <c r="BN14" s="62"/>
      <c r="BO14" s="62"/>
      <c r="BP14" s="62"/>
      <c r="BQ14" s="62"/>
      <c r="BR14" s="62"/>
      <c r="BS14" s="62"/>
      <c r="BT14" s="62"/>
      <c r="BU14" s="62"/>
      <c r="BV14" s="62"/>
      <c r="BW14" s="62"/>
    </row>
    <row r="15" spans="1:134" s="287" customFormat="1" ht="21" customHeight="1">
      <c r="C15" s="288"/>
      <c r="D15" s="431"/>
      <c r="E15" s="437"/>
      <c r="F15" s="289" t="s">
        <v>3</v>
      </c>
      <c r="G15" s="250"/>
      <c r="H15" s="221" t="s">
        <v>155</v>
      </c>
      <c r="I15" s="221" t="s">
        <v>159</v>
      </c>
      <c r="J15" s="221" t="s">
        <v>0</v>
      </c>
      <c r="K15" s="221" t="s">
        <v>160</v>
      </c>
      <c r="L15" s="221" t="s">
        <v>0</v>
      </c>
      <c r="M15" s="221" t="s">
        <v>207</v>
      </c>
      <c r="N15" s="48" t="s">
        <v>162</v>
      </c>
      <c r="O15" s="48" t="s">
        <v>0</v>
      </c>
      <c r="P15" s="48" t="s">
        <v>477</v>
      </c>
      <c r="Q15" s="48"/>
      <c r="R15" s="48"/>
      <c r="S15" s="48"/>
      <c r="T15" s="48"/>
      <c r="U15" s="104"/>
      <c r="V15" s="73"/>
      <c r="W15" s="74"/>
      <c r="X15" s="75"/>
      <c r="Y15" s="290"/>
      <c r="Z15" s="291"/>
      <c r="BI15" s="62"/>
      <c r="BJ15" s="62"/>
      <c r="BK15" s="62"/>
      <c r="BL15" s="62"/>
      <c r="BM15" s="62"/>
      <c r="BN15" s="62"/>
      <c r="BO15" s="62"/>
      <c r="BP15" s="62"/>
      <c r="BQ15" s="62"/>
      <c r="BR15" s="62"/>
      <c r="BS15" s="62"/>
      <c r="BT15" s="62"/>
      <c r="BU15" s="62"/>
      <c r="BV15" s="62"/>
      <c r="BW15" s="62"/>
    </row>
    <row r="16" spans="1:134" s="287" customFormat="1" ht="21" customHeight="1">
      <c r="C16" s="288"/>
      <c r="D16" s="431"/>
      <c r="E16" s="437"/>
      <c r="F16" s="289" t="s">
        <v>2436</v>
      </c>
      <c r="G16" s="250"/>
      <c r="H16" s="221" t="s">
        <v>155</v>
      </c>
      <c r="I16" s="221" t="s">
        <v>159</v>
      </c>
      <c r="J16" s="221" t="s">
        <v>0</v>
      </c>
      <c r="K16" s="221" t="s">
        <v>160</v>
      </c>
      <c r="L16" s="221" t="s">
        <v>0</v>
      </c>
      <c r="M16" s="221" t="s">
        <v>208</v>
      </c>
      <c r="N16" s="48" t="s">
        <v>162</v>
      </c>
      <c r="O16" s="48" t="s">
        <v>0</v>
      </c>
      <c r="P16" s="48" t="s">
        <v>477</v>
      </c>
      <c r="Q16" s="48"/>
      <c r="R16" s="48"/>
      <c r="S16" s="48"/>
      <c r="T16" s="48"/>
      <c r="U16" s="104"/>
      <c r="V16" s="73"/>
      <c r="W16" s="74"/>
      <c r="X16" s="75"/>
      <c r="Y16" s="290"/>
      <c r="Z16" s="291"/>
      <c r="BI16" s="62"/>
      <c r="BJ16" s="62"/>
      <c r="BK16" s="62"/>
      <c r="BL16" s="62"/>
      <c r="BM16" s="62"/>
      <c r="BN16" s="62"/>
      <c r="BO16" s="62"/>
      <c r="BP16" s="62"/>
      <c r="BQ16" s="62"/>
      <c r="BR16" s="62"/>
      <c r="BS16" s="62"/>
      <c r="BT16" s="62"/>
      <c r="BU16" s="62"/>
      <c r="BV16" s="62"/>
      <c r="BW16" s="62"/>
    </row>
    <row r="17" spans="3:75" s="287" customFormat="1" ht="21" customHeight="1">
      <c r="C17" s="288"/>
      <c r="D17" s="431"/>
      <c r="E17" s="437"/>
      <c r="F17" s="289" t="s">
        <v>4</v>
      </c>
      <c r="G17" s="250"/>
      <c r="H17" s="221" t="s">
        <v>155</v>
      </c>
      <c r="I17" s="221" t="s">
        <v>159</v>
      </c>
      <c r="J17" s="221" t="s">
        <v>0</v>
      </c>
      <c r="K17" s="221" t="s">
        <v>160</v>
      </c>
      <c r="L17" s="221" t="s">
        <v>0</v>
      </c>
      <c r="M17" s="221" t="s">
        <v>209</v>
      </c>
      <c r="N17" s="48" t="s">
        <v>162</v>
      </c>
      <c r="O17" s="48" t="s">
        <v>0</v>
      </c>
      <c r="P17" s="48" t="s">
        <v>477</v>
      </c>
      <c r="Q17" s="48"/>
      <c r="R17" s="48"/>
      <c r="S17" s="48"/>
      <c r="T17" s="48"/>
      <c r="U17" s="104"/>
      <c r="V17" s="73"/>
      <c r="W17" s="74"/>
      <c r="X17" s="75"/>
      <c r="Y17" s="290"/>
      <c r="Z17" s="291"/>
      <c r="BI17" s="62"/>
      <c r="BJ17" s="62"/>
      <c r="BK17" s="62"/>
      <c r="BL17" s="62"/>
      <c r="BM17" s="62"/>
      <c r="BN17" s="62"/>
      <c r="BO17" s="62"/>
      <c r="BP17" s="62"/>
      <c r="BQ17" s="62"/>
      <c r="BR17" s="62"/>
      <c r="BS17" s="62"/>
      <c r="BT17" s="62"/>
      <c r="BU17" s="62"/>
      <c r="BV17" s="62"/>
      <c r="BW17" s="62"/>
    </row>
    <row r="18" spans="3:75" s="287" customFormat="1" ht="21" customHeight="1">
      <c r="C18" s="288"/>
      <c r="D18" s="431"/>
      <c r="E18" s="437"/>
      <c r="F18" s="289" t="s">
        <v>5</v>
      </c>
      <c r="G18" s="250"/>
      <c r="H18" s="221" t="s">
        <v>155</v>
      </c>
      <c r="I18" s="221" t="s">
        <v>159</v>
      </c>
      <c r="J18" s="221" t="s">
        <v>0</v>
      </c>
      <c r="K18" s="221" t="s">
        <v>160</v>
      </c>
      <c r="L18" s="221" t="s">
        <v>0</v>
      </c>
      <c r="M18" s="221" t="s">
        <v>210</v>
      </c>
      <c r="N18" s="48" t="s">
        <v>162</v>
      </c>
      <c r="O18" s="48" t="s">
        <v>0</v>
      </c>
      <c r="P18" s="48" t="s">
        <v>477</v>
      </c>
      <c r="Q18" s="48"/>
      <c r="R18" s="48"/>
      <c r="S18" s="48"/>
      <c r="T18" s="48"/>
      <c r="U18" s="104"/>
      <c r="V18" s="73"/>
      <c r="W18" s="74"/>
      <c r="X18" s="75"/>
      <c r="Y18" s="290"/>
      <c r="Z18" s="291"/>
      <c r="BI18" s="62"/>
      <c r="BJ18" s="62"/>
      <c r="BK18" s="62"/>
      <c r="BL18" s="62"/>
      <c r="BM18" s="62"/>
      <c r="BN18" s="62"/>
      <c r="BO18" s="62"/>
      <c r="BP18" s="62"/>
      <c r="BQ18" s="62"/>
      <c r="BR18" s="62"/>
      <c r="BS18" s="62"/>
      <c r="BT18" s="62"/>
      <c r="BU18" s="62"/>
      <c r="BV18" s="62"/>
      <c r="BW18" s="62"/>
    </row>
    <row r="19" spans="3:75" s="287" customFormat="1" ht="21" customHeight="1">
      <c r="C19" s="288"/>
      <c r="D19" s="431"/>
      <c r="E19" s="437"/>
      <c r="F19" s="289" t="s">
        <v>6</v>
      </c>
      <c r="G19" s="250"/>
      <c r="H19" s="221" t="s">
        <v>155</v>
      </c>
      <c r="I19" s="221" t="s">
        <v>159</v>
      </c>
      <c r="J19" s="221" t="s">
        <v>0</v>
      </c>
      <c r="K19" s="221" t="s">
        <v>160</v>
      </c>
      <c r="L19" s="221" t="s">
        <v>0</v>
      </c>
      <c r="M19" s="221" t="s">
        <v>211</v>
      </c>
      <c r="N19" s="48" t="s">
        <v>162</v>
      </c>
      <c r="O19" s="48" t="s">
        <v>0</v>
      </c>
      <c r="P19" s="48" t="s">
        <v>477</v>
      </c>
      <c r="Q19" s="48"/>
      <c r="R19" s="48"/>
      <c r="S19" s="48"/>
      <c r="T19" s="48"/>
      <c r="U19" s="104"/>
      <c r="V19" s="73"/>
      <c r="W19" s="74"/>
      <c r="X19" s="75"/>
      <c r="Y19" s="290"/>
      <c r="Z19" s="291"/>
      <c r="BI19" s="62"/>
      <c r="BJ19" s="62"/>
      <c r="BK19" s="62"/>
      <c r="BL19" s="62"/>
      <c r="BM19" s="62"/>
      <c r="BN19" s="62"/>
      <c r="BO19" s="62"/>
      <c r="BP19" s="62"/>
      <c r="BQ19" s="62"/>
      <c r="BR19" s="62"/>
      <c r="BS19" s="62"/>
      <c r="BT19" s="62"/>
      <c r="BU19" s="62"/>
      <c r="BV19" s="62"/>
      <c r="BW19" s="62"/>
    </row>
    <row r="20" spans="3:75" s="287" customFormat="1" ht="21" customHeight="1">
      <c r="C20" s="288"/>
      <c r="D20" s="431"/>
      <c r="E20" s="437"/>
      <c r="F20" s="289" t="s">
        <v>434</v>
      </c>
      <c r="G20" s="250"/>
      <c r="H20" s="221" t="s">
        <v>155</v>
      </c>
      <c r="I20" s="221" t="s">
        <v>159</v>
      </c>
      <c r="J20" s="221" t="s">
        <v>0</v>
      </c>
      <c r="K20" s="221" t="s">
        <v>160</v>
      </c>
      <c r="L20" s="221" t="s">
        <v>0</v>
      </c>
      <c r="M20" s="221" t="s">
        <v>213</v>
      </c>
      <c r="N20" s="48" t="s">
        <v>162</v>
      </c>
      <c r="O20" s="48" t="s">
        <v>0</v>
      </c>
      <c r="P20" s="48" t="s">
        <v>477</v>
      </c>
      <c r="Q20" s="48"/>
      <c r="R20" s="48"/>
      <c r="S20" s="48"/>
      <c r="T20" s="48"/>
      <c r="U20" s="104"/>
      <c r="V20" s="73"/>
      <c r="W20" s="74"/>
      <c r="X20" s="75"/>
      <c r="Y20" s="290"/>
      <c r="Z20" s="291"/>
      <c r="BI20" s="62"/>
      <c r="BJ20" s="62"/>
      <c r="BK20" s="62"/>
      <c r="BL20" s="62"/>
      <c r="BM20" s="62"/>
      <c r="BN20" s="62"/>
      <c r="BO20" s="62"/>
      <c r="BP20" s="62"/>
      <c r="BQ20" s="62"/>
      <c r="BR20" s="62"/>
      <c r="BS20" s="62"/>
      <c r="BT20" s="62"/>
      <c r="BU20" s="62"/>
      <c r="BV20" s="62"/>
      <c r="BW20" s="62"/>
    </row>
    <row r="21" spans="3:75" s="287" customFormat="1" ht="21" customHeight="1">
      <c r="C21" s="288"/>
      <c r="D21" s="431"/>
      <c r="E21" s="437"/>
      <c r="F21" s="289" t="s">
        <v>2437</v>
      </c>
      <c r="G21" s="250"/>
      <c r="H21" s="221" t="s">
        <v>155</v>
      </c>
      <c r="I21" s="221" t="s">
        <v>159</v>
      </c>
      <c r="J21" s="221" t="s">
        <v>0</v>
      </c>
      <c r="K21" s="221" t="s">
        <v>160</v>
      </c>
      <c r="L21" s="221" t="s">
        <v>0</v>
      </c>
      <c r="M21" s="221" t="s">
        <v>212</v>
      </c>
      <c r="N21" s="48" t="s">
        <v>162</v>
      </c>
      <c r="O21" s="48" t="s">
        <v>0</v>
      </c>
      <c r="P21" s="48" t="s">
        <v>477</v>
      </c>
      <c r="Q21" s="48"/>
      <c r="R21" s="48"/>
      <c r="S21" s="48"/>
      <c r="T21" s="48"/>
      <c r="U21" s="104"/>
      <c r="V21" s="73"/>
      <c r="W21" s="74"/>
      <c r="X21" s="75"/>
      <c r="Y21" s="290"/>
      <c r="Z21" s="291"/>
      <c r="BI21" s="62"/>
      <c r="BJ21" s="62"/>
      <c r="BK21" s="62"/>
      <c r="BL21" s="62"/>
      <c r="BM21" s="62"/>
      <c r="BN21" s="62"/>
      <c r="BO21" s="62"/>
      <c r="BP21" s="62"/>
      <c r="BQ21" s="62"/>
      <c r="BR21" s="62"/>
      <c r="BS21" s="62"/>
      <c r="BT21" s="62"/>
      <c r="BU21" s="62"/>
      <c r="BV21" s="62"/>
      <c r="BW21" s="62"/>
    </row>
    <row r="22" spans="3:75" s="287" customFormat="1" ht="21" customHeight="1">
      <c r="C22" s="288"/>
      <c r="D22" s="431"/>
      <c r="E22" s="437"/>
      <c r="F22" s="289" t="s">
        <v>2438</v>
      </c>
      <c r="G22" s="250"/>
      <c r="H22" s="221" t="s">
        <v>155</v>
      </c>
      <c r="I22" s="221" t="s">
        <v>159</v>
      </c>
      <c r="J22" s="221" t="s">
        <v>0</v>
      </c>
      <c r="K22" s="221" t="s">
        <v>160</v>
      </c>
      <c r="L22" s="221" t="s">
        <v>0</v>
      </c>
      <c r="M22" s="221" t="s">
        <v>214</v>
      </c>
      <c r="N22" s="48" t="s">
        <v>162</v>
      </c>
      <c r="O22" s="48" t="s">
        <v>0</v>
      </c>
      <c r="P22" s="48" t="s">
        <v>477</v>
      </c>
      <c r="Q22" s="48"/>
      <c r="R22" s="48"/>
      <c r="S22" s="48"/>
      <c r="T22" s="48"/>
      <c r="U22" s="104"/>
      <c r="V22" s="73"/>
      <c r="W22" s="74"/>
      <c r="X22" s="75"/>
      <c r="Y22" s="290"/>
      <c r="Z22" s="291"/>
      <c r="BI22" s="62"/>
      <c r="BJ22" s="62"/>
      <c r="BK22" s="62"/>
      <c r="BL22" s="62"/>
      <c r="BM22" s="62"/>
      <c r="BN22" s="62"/>
      <c r="BO22" s="62"/>
      <c r="BP22" s="62"/>
      <c r="BQ22" s="62"/>
      <c r="BR22" s="62"/>
      <c r="BS22" s="62"/>
      <c r="BT22" s="62"/>
      <c r="BU22" s="62"/>
      <c r="BV22" s="62"/>
      <c r="BW22" s="62"/>
    </row>
    <row r="23" spans="3:75" s="287" customFormat="1" ht="21" customHeight="1">
      <c r="C23" s="288"/>
      <c r="D23" s="431"/>
      <c r="E23" s="437"/>
      <c r="F23" s="289" t="s">
        <v>7</v>
      </c>
      <c r="G23" s="250"/>
      <c r="H23" s="221" t="s">
        <v>155</v>
      </c>
      <c r="I23" s="221" t="s">
        <v>159</v>
      </c>
      <c r="J23" s="221" t="s">
        <v>0</v>
      </c>
      <c r="K23" s="221" t="s">
        <v>160</v>
      </c>
      <c r="L23" s="221" t="s">
        <v>0</v>
      </c>
      <c r="M23" s="221" t="s">
        <v>215</v>
      </c>
      <c r="N23" s="48" t="s">
        <v>162</v>
      </c>
      <c r="O23" s="48" t="s">
        <v>0</v>
      </c>
      <c r="P23" s="48" t="s">
        <v>477</v>
      </c>
      <c r="Q23" s="48"/>
      <c r="R23" s="48"/>
      <c r="S23" s="48"/>
      <c r="T23" s="48"/>
      <c r="U23" s="104"/>
      <c r="V23" s="73"/>
      <c r="W23" s="74"/>
      <c r="X23" s="75"/>
      <c r="Y23" s="290"/>
      <c r="Z23" s="291"/>
      <c r="BI23" s="62"/>
      <c r="BJ23" s="62"/>
      <c r="BK23" s="62"/>
      <c r="BL23" s="62"/>
      <c r="BM23" s="62"/>
      <c r="BN23" s="62"/>
      <c r="BO23" s="62"/>
      <c r="BP23" s="62"/>
      <c r="BQ23" s="62"/>
      <c r="BR23" s="62"/>
      <c r="BS23" s="62"/>
      <c r="BT23" s="62"/>
      <c r="BU23" s="62"/>
      <c r="BV23" s="62"/>
      <c r="BW23" s="62"/>
    </row>
    <row r="24" spans="3:75" s="287" customFormat="1" ht="21" customHeight="1">
      <c r="C24" s="288"/>
      <c r="D24" s="431"/>
      <c r="E24" s="437"/>
      <c r="F24" s="289" t="s">
        <v>2439</v>
      </c>
      <c r="G24" s="250"/>
      <c r="H24" s="221" t="s">
        <v>155</v>
      </c>
      <c r="I24" s="221" t="s">
        <v>159</v>
      </c>
      <c r="J24" s="221" t="s">
        <v>0</v>
      </c>
      <c r="K24" s="221" t="s">
        <v>160</v>
      </c>
      <c r="L24" s="221" t="s">
        <v>0</v>
      </c>
      <c r="M24" s="221" t="s">
        <v>216</v>
      </c>
      <c r="N24" s="48" t="s">
        <v>162</v>
      </c>
      <c r="O24" s="48" t="s">
        <v>0</v>
      </c>
      <c r="P24" s="48" t="s">
        <v>477</v>
      </c>
      <c r="Q24" s="48"/>
      <c r="R24" s="48"/>
      <c r="S24" s="48"/>
      <c r="T24" s="48"/>
      <c r="U24" s="104"/>
      <c r="V24" s="73"/>
      <c r="W24" s="74"/>
      <c r="X24" s="75"/>
      <c r="Y24" s="290"/>
      <c r="Z24" s="291"/>
      <c r="BI24" s="62"/>
      <c r="BJ24" s="62"/>
      <c r="BK24" s="62"/>
      <c r="BL24" s="62"/>
      <c r="BM24" s="62"/>
      <c r="BN24" s="62"/>
      <c r="BO24" s="62"/>
      <c r="BP24" s="62"/>
      <c r="BQ24" s="62"/>
      <c r="BR24" s="62"/>
      <c r="BS24" s="62"/>
      <c r="BT24" s="62"/>
      <c r="BU24" s="62"/>
      <c r="BV24" s="62"/>
      <c r="BW24" s="62"/>
    </row>
    <row r="25" spans="3:75" s="287" customFormat="1" ht="21" customHeight="1">
      <c r="C25" s="288"/>
      <c r="D25" s="431"/>
      <c r="E25" s="437"/>
      <c r="F25" s="289" t="s">
        <v>8</v>
      </c>
      <c r="G25" s="250"/>
      <c r="H25" s="221" t="s">
        <v>155</v>
      </c>
      <c r="I25" s="221" t="s">
        <v>159</v>
      </c>
      <c r="J25" s="221" t="s">
        <v>0</v>
      </c>
      <c r="K25" s="221" t="s">
        <v>160</v>
      </c>
      <c r="L25" s="221" t="s">
        <v>0</v>
      </c>
      <c r="M25" s="221" t="s">
        <v>217</v>
      </c>
      <c r="N25" s="48" t="s">
        <v>162</v>
      </c>
      <c r="O25" s="48" t="s">
        <v>0</v>
      </c>
      <c r="P25" s="48" t="s">
        <v>477</v>
      </c>
      <c r="Q25" s="48"/>
      <c r="R25" s="48"/>
      <c r="S25" s="48"/>
      <c r="T25" s="48"/>
      <c r="U25" s="104"/>
      <c r="V25" s="73"/>
      <c r="W25" s="74"/>
      <c r="X25" s="75"/>
      <c r="Y25" s="290"/>
      <c r="Z25" s="291"/>
      <c r="BI25" s="62"/>
      <c r="BJ25" s="62"/>
      <c r="BK25" s="62"/>
      <c r="BL25" s="62"/>
      <c r="BM25" s="62"/>
      <c r="BN25" s="62"/>
      <c r="BO25" s="62"/>
      <c r="BP25" s="62"/>
      <c r="BQ25" s="62"/>
      <c r="BR25" s="62"/>
      <c r="BS25" s="62"/>
      <c r="BT25" s="62"/>
      <c r="BU25" s="62"/>
      <c r="BV25" s="62"/>
      <c r="BW25" s="62"/>
    </row>
    <row r="26" spans="3:75" s="287" customFormat="1" ht="21" customHeight="1">
      <c r="C26" s="288"/>
      <c r="D26" s="431"/>
      <c r="E26" s="437"/>
      <c r="F26" s="289" t="s">
        <v>9</v>
      </c>
      <c r="G26" s="250"/>
      <c r="H26" s="221" t="s">
        <v>155</v>
      </c>
      <c r="I26" s="221" t="s">
        <v>159</v>
      </c>
      <c r="J26" s="221" t="s">
        <v>0</v>
      </c>
      <c r="K26" s="221" t="s">
        <v>160</v>
      </c>
      <c r="L26" s="221" t="s">
        <v>0</v>
      </c>
      <c r="M26" s="221" t="s">
        <v>218</v>
      </c>
      <c r="N26" s="48" t="s">
        <v>162</v>
      </c>
      <c r="O26" s="48" t="s">
        <v>0</v>
      </c>
      <c r="P26" s="48" t="s">
        <v>477</v>
      </c>
      <c r="Q26" s="48"/>
      <c r="R26" s="48"/>
      <c r="S26" s="48"/>
      <c r="T26" s="48"/>
      <c r="U26" s="104"/>
      <c r="V26" s="73"/>
      <c r="W26" s="74"/>
      <c r="X26" s="75"/>
      <c r="Y26" s="290"/>
      <c r="Z26" s="291"/>
      <c r="BI26" s="62"/>
      <c r="BJ26" s="62"/>
      <c r="BK26" s="62"/>
      <c r="BL26" s="62"/>
      <c r="BM26" s="62"/>
      <c r="BN26" s="62"/>
      <c r="BO26" s="62"/>
      <c r="BP26" s="62"/>
      <c r="BQ26" s="62"/>
      <c r="BR26" s="62"/>
      <c r="BS26" s="62"/>
      <c r="BT26" s="62"/>
      <c r="BU26" s="62"/>
      <c r="BV26" s="62"/>
      <c r="BW26" s="62"/>
    </row>
    <row r="27" spans="3:75" s="287" customFormat="1" ht="21" customHeight="1">
      <c r="C27" s="288"/>
      <c r="D27" s="431"/>
      <c r="E27" s="437"/>
      <c r="F27" s="289" t="s">
        <v>2440</v>
      </c>
      <c r="G27" s="250"/>
      <c r="H27" s="221" t="s">
        <v>155</v>
      </c>
      <c r="I27" s="221" t="s">
        <v>159</v>
      </c>
      <c r="J27" s="221" t="s">
        <v>0</v>
      </c>
      <c r="K27" s="221" t="s">
        <v>160</v>
      </c>
      <c r="L27" s="221" t="s">
        <v>0</v>
      </c>
      <c r="M27" s="221" t="s">
        <v>435</v>
      </c>
      <c r="N27" s="48" t="s">
        <v>162</v>
      </c>
      <c r="O27" s="48" t="s">
        <v>0</v>
      </c>
      <c r="P27" s="48" t="s">
        <v>477</v>
      </c>
      <c r="Q27" s="48"/>
      <c r="R27" s="48"/>
      <c r="S27" s="48"/>
      <c r="T27" s="48"/>
      <c r="U27" s="104"/>
      <c r="V27" s="73"/>
      <c r="W27" s="74"/>
      <c r="X27" s="75"/>
      <c r="Y27" s="290"/>
      <c r="Z27" s="291"/>
      <c r="BI27" s="62"/>
      <c r="BJ27" s="62"/>
      <c r="BK27" s="62"/>
      <c r="BL27" s="62"/>
      <c r="BM27" s="62"/>
      <c r="BN27" s="62"/>
      <c r="BO27" s="62"/>
      <c r="BP27" s="62"/>
      <c r="BQ27" s="62"/>
      <c r="BR27" s="62"/>
      <c r="BS27" s="62"/>
      <c r="BT27" s="62"/>
      <c r="BU27" s="62"/>
      <c r="BV27" s="62"/>
      <c r="BW27" s="62"/>
    </row>
    <row r="28" spans="3:75" s="287" customFormat="1" ht="21" customHeight="1">
      <c r="C28" s="288"/>
      <c r="D28" s="431"/>
      <c r="E28" s="437"/>
      <c r="F28" s="289" t="s">
        <v>10</v>
      </c>
      <c r="G28" s="250"/>
      <c r="H28" s="221" t="s">
        <v>155</v>
      </c>
      <c r="I28" s="221" t="s">
        <v>159</v>
      </c>
      <c r="J28" s="221" t="s">
        <v>0</v>
      </c>
      <c r="K28" s="221" t="s">
        <v>160</v>
      </c>
      <c r="L28" s="221" t="s">
        <v>0</v>
      </c>
      <c r="M28" s="221" t="s">
        <v>219</v>
      </c>
      <c r="N28" s="48" t="s">
        <v>162</v>
      </c>
      <c r="O28" s="48" t="s">
        <v>0</v>
      </c>
      <c r="P28" s="48" t="s">
        <v>477</v>
      </c>
      <c r="Q28" s="48"/>
      <c r="R28" s="48"/>
      <c r="S28" s="48"/>
      <c r="T28" s="48"/>
      <c r="U28" s="104"/>
      <c r="V28" s="73"/>
      <c r="W28" s="74"/>
      <c r="X28" s="75"/>
      <c r="Y28" s="290"/>
      <c r="Z28" s="291"/>
      <c r="BI28" s="62"/>
      <c r="BJ28" s="62"/>
      <c r="BK28" s="62"/>
      <c r="BL28" s="62"/>
      <c r="BM28" s="62"/>
      <c r="BN28" s="62"/>
      <c r="BO28" s="62"/>
      <c r="BP28" s="62"/>
      <c r="BQ28" s="62"/>
      <c r="BR28" s="62"/>
      <c r="BS28" s="62"/>
      <c r="BT28" s="62"/>
      <c r="BU28" s="62"/>
      <c r="BV28" s="62"/>
      <c r="BW28" s="62"/>
    </row>
    <row r="29" spans="3:75" s="287" customFormat="1" ht="21" customHeight="1">
      <c r="C29" s="288"/>
      <c r="D29" s="431"/>
      <c r="E29" s="437"/>
      <c r="F29" s="289" t="s">
        <v>2441</v>
      </c>
      <c r="G29" s="250"/>
      <c r="H29" s="221" t="s">
        <v>155</v>
      </c>
      <c r="I29" s="221" t="s">
        <v>159</v>
      </c>
      <c r="J29" s="221" t="s">
        <v>0</v>
      </c>
      <c r="K29" s="221" t="s">
        <v>160</v>
      </c>
      <c r="L29" s="221" t="s">
        <v>0</v>
      </c>
      <c r="M29" s="221" t="s">
        <v>220</v>
      </c>
      <c r="N29" s="48" t="s">
        <v>162</v>
      </c>
      <c r="O29" s="48" t="s">
        <v>0</v>
      </c>
      <c r="P29" s="48" t="s">
        <v>477</v>
      </c>
      <c r="Q29" s="48"/>
      <c r="R29" s="48"/>
      <c r="S29" s="48"/>
      <c r="T29" s="48"/>
      <c r="U29" s="104"/>
      <c r="V29" s="73"/>
      <c r="W29" s="74"/>
      <c r="X29" s="75"/>
      <c r="Y29" s="290"/>
      <c r="Z29" s="291"/>
      <c r="BI29" s="62"/>
      <c r="BJ29" s="62"/>
      <c r="BK29" s="62"/>
      <c r="BL29" s="62"/>
      <c r="BM29" s="62"/>
      <c r="BN29" s="62"/>
      <c r="BO29" s="62"/>
      <c r="BP29" s="62"/>
      <c r="BQ29" s="62"/>
      <c r="BR29" s="62"/>
      <c r="BS29" s="62"/>
      <c r="BT29" s="62"/>
      <c r="BU29" s="62"/>
      <c r="BV29" s="62"/>
      <c r="BW29" s="62"/>
    </row>
    <row r="30" spans="3:75" s="287" customFormat="1" ht="21" customHeight="1">
      <c r="C30" s="288"/>
      <c r="D30" s="431"/>
      <c r="E30" s="437"/>
      <c r="F30" s="289" t="s">
        <v>2442</v>
      </c>
      <c r="G30" s="250"/>
      <c r="H30" s="221" t="s">
        <v>155</v>
      </c>
      <c r="I30" s="221" t="s">
        <v>159</v>
      </c>
      <c r="J30" s="221" t="s">
        <v>0</v>
      </c>
      <c r="K30" s="221" t="s">
        <v>160</v>
      </c>
      <c r="L30" s="221" t="s">
        <v>0</v>
      </c>
      <c r="M30" s="221" t="s">
        <v>221</v>
      </c>
      <c r="N30" s="48" t="s">
        <v>162</v>
      </c>
      <c r="O30" s="48" t="s">
        <v>0</v>
      </c>
      <c r="P30" s="48" t="s">
        <v>477</v>
      </c>
      <c r="Q30" s="48"/>
      <c r="R30" s="48"/>
      <c r="S30" s="48"/>
      <c r="T30" s="48"/>
      <c r="U30" s="104"/>
      <c r="V30" s="73"/>
      <c r="W30" s="74"/>
      <c r="X30" s="75"/>
      <c r="Y30" s="290"/>
      <c r="Z30" s="291"/>
      <c r="BI30" s="62"/>
      <c r="BJ30" s="62"/>
      <c r="BK30" s="62"/>
      <c r="BL30" s="62"/>
      <c r="BM30" s="62"/>
      <c r="BN30" s="62"/>
      <c r="BO30" s="62"/>
      <c r="BP30" s="62"/>
      <c r="BQ30" s="62"/>
      <c r="BR30" s="62"/>
      <c r="BS30" s="62"/>
      <c r="BT30" s="62"/>
      <c r="BU30" s="62"/>
      <c r="BV30" s="62"/>
      <c r="BW30" s="62"/>
    </row>
    <row r="31" spans="3:75" s="287" customFormat="1" ht="21" customHeight="1">
      <c r="C31" s="288"/>
      <c r="D31" s="431"/>
      <c r="E31" s="437"/>
      <c r="F31" s="289" t="s">
        <v>11</v>
      </c>
      <c r="G31" s="250"/>
      <c r="H31" s="221" t="s">
        <v>155</v>
      </c>
      <c r="I31" s="221" t="s">
        <v>159</v>
      </c>
      <c r="J31" s="221" t="s">
        <v>0</v>
      </c>
      <c r="K31" s="221" t="s">
        <v>160</v>
      </c>
      <c r="L31" s="221" t="s">
        <v>0</v>
      </c>
      <c r="M31" s="221" t="s">
        <v>222</v>
      </c>
      <c r="N31" s="48" t="s">
        <v>162</v>
      </c>
      <c r="O31" s="48" t="s">
        <v>0</v>
      </c>
      <c r="P31" s="48" t="s">
        <v>477</v>
      </c>
      <c r="Q31" s="48"/>
      <c r="R31" s="48"/>
      <c r="S31" s="48"/>
      <c r="T31" s="48"/>
      <c r="U31" s="104"/>
      <c r="V31" s="73"/>
      <c r="W31" s="74"/>
      <c r="X31" s="75"/>
      <c r="Y31" s="290"/>
      <c r="Z31" s="291"/>
      <c r="BI31" s="62"/>
      <c r="BJ31" s="62"/>
      <c r="BK31" s="62"/>
      <c r="BL31" s="62"/>
      <c r="BM31" s="62"/>
      <c r="BN31" s="62"/>
      <c r="BO31" s="62"/>
      <c r="BP31" s="62"/>
      <c r="BQ31" s="62"/>
      <c r="BR31" s="62"/>
      <c r="BS31" s="62"/>
      <c r="BT31" s="62"/>
      <c r="BU31" s="62"/>
      <c r="BV31" s="62"/>
      <c r="BW31" s="62"/>
    </row>
    <row r="32" spans="3:75" s="287" customFormat="1" ht="21" customHeight="1">
      <c r="C32" s="288"/>
      <c r="D32" s="431"/>
      <c r="E32" s="437"/>
      <c r="F32" s="289" t="s">
        <v>2598</v>
      </c>
      <c r="G32" s="250"/>
      <c r="H32" s="221" t="s">
        <v>155</v>
      </c>
      <c r="I32" s="221" t="s">
        <v>159</v>
      </c>
      <c r="J32" s="221" t="s">
        <v>0</v>
      </c>
      <c r="K32" s="221" t="s">
        <v>160</v>
      </c>
      <c r="L32" s="221" t="s">
        <v>0</v>
      </c>
      <c r="M32" s="221" t="s">
        <v>252</v>
      </c>
      <c r="N32" s="48" t="s">
        <v>162</v>
      </c>
      <c r="O32" s="48" t="s">
        <v>0</v>
      </c>
      <c r="P32" s="48" t="s">
        <v>477</v>
      </c>
      <c r="Q32" s="48"/>
      <c r="R32" s="48"/>
      <c r="S32" s="48"/>
      <c r="T32" s="48"/>
      <c r="U32" s="104"/>
      <c r="V32" s="73"/>
      <c r="W32" s="74"/>
      <c r="X32" s="75"/>
      <c r="Y32" s="290"/>
      <c r="Z32" s="291"/>
      <c r="BI32" s="62"/>
      <c r="BJ32" s="62"/>
      <c r="BK32" s="62"/>
      <c r="BL32" s="62"/>
      <c r="BM32" s="62"/>
      <c r="BN32" s="62"/>
      <c r="BO32" s="62"/>
      <c r="BP32" s="62"/>
      <c r="BQ32" s="62"/>
      <c r="BR32" s="62"/>
      <c r="BS32" s="62"/>
      <c r="BT32" s="62"/>
      <c r="BU32" s="62"/>
      <c r="BV32" s="62"/>
      <c r="BW32" s="62"/>
    </row>
    <row r="33" spans="3:75" s="287" customFormat="1" ht="21" customHeight="1">
      <c r="C33" s="288"/>
      <c r="D33" s="431"/>
      <c r="E33" s="437"/>
      <c r="F33" s="289" t="s">
        <v>2443</v>
      </c>
      <c r="G33" s="250"/>
      <c r="H33" s="221" t="s">
        <v>155</v>
      </c>
      <c r="I33" s="221" t="s">
        <v>159</v>
      </c>
      <c r="J33" s="221" t="s">
        <v>0</v>
      </c>
      <c r="K33" s="221" t="s">
        <v>160</v>
      </c>
      <c r="L33" s="221" t="s">
        <v>0</v>
      </c>
      <c r="M33" s="221" t="s">
        <v>223</v>
      </c>
      <c r="N33" s="48" t="s">
        <v>162</v>
      </c>
      <c r="O33" s="48" t="s">
        <v>0</v>
      </c>
      <c r="P33" s="48" t="s">
        <v>477</v>
      </c>
      <c r="Q33" s="48"/>
      <c r="R33" s="48"/>
      <c r="S33" s="48"/>
      <c r="T33" s="48"/>
      <c r="U33" s="104"/>
      <c r="V33" s="73"/>
      <c r="W33" s="74"/>
      <c r="X33" s="75"/>
      <c r="Y33" s="290"/>
      <c r="Z33" s="291"/>
      <c r="BI33" s="62"/>
      <c r="BJ33" s="62"/>
      <c r="BK33" s="62"/>
      <c r="BL33" s="62"/>
      <c r="BM33" s="62"/>
      <c r="BN33" s="62"/>
      <c r="BO33" s="62"/>
      <c r="BP33" s="62"/>
      <c r="BQ33" s="62"/>
      <c r="BR33" s="62"/>
      <c r="BS33" s="62"/>
      <c r="BT33" s="62"/>
      <c r="BU33" s="62"/>
      <c r="BV33" s="62"/>
      <c r="BW33" s="62"/>
    </row>
    <row r="34" spans="3:75" s="287" customFormat="1" ht="21" customHeight="1">
      <c r="C34" s="288"/>
      <c r="D34" s="431"/>
      <c r="E34" s="437"/>
      <c r="F34" s="289" t="s">
        <v>2444</v>
      </c>
      <c r="G34" s="250"/>
      <c r="H34" s="221" t="s">
        <v>155</v>
      </c>
      <c r="I34" s="221" t="s">
        <v>159</v>
      </c>
      <c r="J34" s="221" t="s">
        <v>0</v>
      </c>
      <c r="K34" s="221" t="s">
        <v>160</v>
      </c>
      <c r="L34" s="221" t="s">
        <v>0</v>
      </c>
      <c r="M34" s="221" t="s">
        <v>224</v>
      </c>
      <c r="N34" s="48" t="s">
        <v>162</v>
      </c>
      <c r="O34" s="48" t="s">
        <v>0</v>
      </c>
      <c r="P34" s="48" t="s">
        <v>477</v>
      </c>
      <c r="Q34" s="48"/>
      <c r="R34" s="48"/>
      <c r="S34" s="48"/>
      <c r="T34" s="48"/>
      <c r="U34" s="104"/>
      <c r="V34" s="73"/>
      <c r="W34" s="74"/>
      <c r="X34" s="75"/>
      <c r="Y34" s="290"/>
      <c r="Z34" s="291"/>
      <c r="BI34" s="62"/>
      <c r="BJ34" s="62"/>
      <c r="BK34" s="62"/>
      <c r="BL34" s="62"/>
      <c r="BM34" s="62"/>
      <c r="BN34" s="62"/>
      <c r="BO34" s="62"/>
      <c r="BP34" s="62"/>
      <c r="BQ34" s="62"/>
      <c r="BR34" s="62"/>
      <c r="BS34" s="62"/>
      <c r="BT34" s="62"/>
      <c r="BU34" s="62"/>
      <c r="BV34" s="62"/>
      <c r="BW34" s="62"/>
    </row>
    <row r="35" spans="3:75" s="287" customFormat="1" ht="21" customHeight="1">
      <c r="C35" s="288"/>
      <c r="D35" s="431"/>
      <c r="E35" s="437"/>
      <c r="F35" s="289" t="s">
        <v>12</v>
      </c>
      <c r="G35" s="250"/>
      <c r="H35" s="221" t="s">
        <v>155</v>
      </c>
      <c r="I35" s="221" t="s">
        <v>159</v>
      </c>
      <c r="J35" s="221" t="s">
        <v>0</v>
      </c>
      <c r="K35" s="221" t="s">
        <v>160</v>
      </c>
      <c r="L35" s="221" t="s">
        <v>0</v>
      </c>
      <c r="M35" s="221" t="s">
        <v>225</v>
      </c>
      <c r="N35" s="48" t="s">
        <v>162</v>
      </c>
      <c r="O35" s="48" t="s">
        <v>0</v>
      </c>
      <c r="P35" s="48" t="s">
        <v>477</v>
      </c>
      <c r="Q35" s="48"/>
      <c r="R35" s="48"/>
      <c r="S35" s="48"/>
      <c r="T35" s="48"/>
      <c r="U35" s="104"/>
      <c r="V35" s="73"/>
      <c r="W35" s="74"/>
      <c r="X35" s="75"/>
      <c r="Y35" s="290"/>
      <c r="Z35" s="291"/>
      <c r="BI35" s="62"/>
      <c r="BJ35" s="62"/>
      <c r="BK35" s="62"/>
      <c r="BL35" s="62"/>
      <c r="BM35" s="62"/>
      <c r="BN35" s="62"/>
      <c r="BO35" s="62"/>
      <c r="BP35" s="62"/>
      <c r="BQ35" s="62"/>
      <c r="BR35" s="62"/>
      <c r="BS35" s="62"/>
      <c r="BT35" s="62"/>
      <c r="BU35" s="62"/>
      <c r="BV35" s="62"/>
      <c r="BW35" s="62"/>
    </row>
    <row r="36" spans="3:75" s="287" customFormat="1" ht="21" customHeight="1">
      <c r="C36" s="288"/>
      <c r="D36" s="431"/>
      <c r="E36" s="437"/>
      <c r="F36" s="289" t="s">
        <v>13</v>
      </c>
      <c r="G36" s="250"/>
      <c r="H36" s="221" t="s">
        <v>155</v>
      </c>
      <c r="I36" s="221" t="s">
        <v>159</v>
      </c>
      <c r="J36" s="221" t="s">
        <v>0</v>
      </c>
      <c r="K36" s="221" t="s">
        <v>160</v>
      </c>
      <c r="L36" s="221" t="s">
        <v>0</v>
      </c>
      <c r="M36" s="221" t="s">
        <v>226</v>
      </c>
      <c r="N36" s="48" t="s">
        <v>162</v>
      </c>
      <c r="O36" s="48" t="s">
        <v>0</v>
      </c>
      <c r="P36" s="48" t="s">
        <v>477</v>
      </c>
      <c r="Q36" s="48"/>
      <c r="R36" s="48"/>
      <c r="S36" s="48"/>
      <c r="T36" s="48"/>
      <c r="U36" s="104"/>
      <c r="V36" s="73"/>
      <c r="W36" s="74"/>
      <c r="X36" s="75"/>
      <c r="Y36" s="290"/>
      <c r="Z36" s="291"/>
      <c r="BI36" s="62"/>
      <c r="BJ36" s="62"/>
      <c r="BK36" s="62"/>
      <c r="BL36" s="62"/>
      <c r="BM36" s="62"/>
      <c r="BN36" s="62"/>
      <c r="BO36" s="62"/>
      <c r="BP36" s="62"/>
      <c r="BQ36" s="62"/>
      <c r="BR36" s="62"/>
      <c r="BS36" s="62"/>
      <c r="BT36" s="62"/>
      <c r="BU36" s="62"/>
      <c r="BV36" s="62"/>
      <c r="BW36" s="62"/>
    </row>
    <row r="37" spans="3:75" s="287" customFormat="1" ht="21" customHeight="1">
      <c r="C37" s="288"/>
      <c r="D37" s="431"/>
      <c r="E37" s="437"/>
      <c r="F37" s="289" t="s">
        <v>14</v>
      </c>
      <c r="G37" s="250"/>
      <c r="H37" s="221" t="s">
        <v>155</v>
      </c>
      <c r="I37" s="221" t="s">
        <v>159</v>
      </c>
      <c r="J37" s="221" t="s">
        <v>0</v>
      </c>
      <c r="K37" s="221" t="s">
        <v>160</v>
      </c>
      <c r="L37" s="221" t="s">
        <v>0</v>
      </c>
      <c r="M37" s="221" t="s">
        <v>227</v>
      </c>
      <c r="N37" s="48" t="s">
        <v>162</v>
      </c>
      <c r="O37" s="48" t="s">
        <v>0</v>
      </c>
      <c r="P37" s="48" t="s">
        <v>477</v>
      </c>
      <c r="Q37" s="48"/>
      <c r="R37" s="48"/>
      <c r="S37" s="48"/>
      <c r="T37" s="48"/>
      <c r="U37" s="104"/>
      <c r="V37" s="73"/>
      <c r="W37" s="74"/>
      <c r="X37" s="75"/>
      <c r="Y37" s="290"/>
      <c r="Z37" s="291"/>
      <c r="BI37" s="62"/>
      <c r="BJ37" s="62"/>
      <c r="BK37" s="62"/>
      <c r="BL37" s="62"/>
      <c r="BM37" s="62"/>
      <c r="BN37" s="62"/>
      <c r="BO37" s="62"/>
      <c r="BP37" s="62"/>
      <c r="BQ37" s="62"/>
      <c r="BR37" s="62"/>
      <c r="BS37" s="62"/>
      <c r="BT37" s="62"/>
      <c r="BU37" s="62"/>
      <c r="BV37" s="62"/>
      <c r="BW37" s="62"/>
    </row>
    <row r="38" spans="3:75" s="287" customFormat="1" ht="21" customHeight="1">
      <c r="C38" s="288"/>
      <c r="D38" s="431"/>
      <c r="E38" s="437"/>
      <c r="F38" s="289" t="s">
        <v>15</v>
      </c>
      <c r="G38" s="250"/>
      <c r="H38" s="221" t="s">
        <v>155</v>
      </c>
      <c r="I38" s="221" t="s">
        <v>159</v>
      </c>
      <c r="J38" s="221" t="s">
        <v>0</v>
      </c>
      <c r="K38" s="221" t="s">
        <v>160</v>
      </c>
      <c r="L38" s="221" t="s">
        <v>0</v>
      </c>
      <c r="M38" s="221" t="s">
        <v>228</v>
      </c>
      <c r="N38" s="48" t="s">
        <v>162</v>
      </c>
      <c r="O38" s="48" t="s">
        <v>0</v>
      </c>
      <c r="P38" s="48" t="s">
        <v>477</v>
      </c>
      <c r="Q38" s="48"/>
      <c r="R38" s="48"/>
      <c r="S38" s="48"/>
      <c r="T38" s="48"/>
      <c r="U38" s="104"/>
      <c r="V38" s="73"/>
      <c r="W38" s="74"/>
      <c r="X38" s="75"/>
      <c r="Y38" s="290"/>
      <c r="Z38" s="291"/>
      <c r="BI38" s="62"/>
      <c r="BJ38" s="62"/>
      <c r="BK38" s="62"/>
      <c r="BL38" s="62"/>
      <c r="BM38" s="62"/>
      <c r="BN38" s="62"/>
      <c r="BO38" s="62"/>
      <c r="BP38" s="62"/>
      <c r="BQ38" s="62"/>
      <c r="BR38" s="62"/>
      <c r="BS38" s="62"/>
      <c r="BT38" s="62"/>
      <c r="BU38" s="62"/>
      <c r="BV38" s="62"/>
      <c r="BW38" s="62"/>
    </row>
    <row r="39" spans="3:75" s="287" customFormat="1" ht="21" customHeight="1">
      <c r="C39" s="288"/>
      <c r="D39" s="431"/>
      <c r="E39" s="437"/>
      <c r="F39" s="289" t="s">
        <v>16</v>
      </c>
      <c r="G39" s="250"/>
      <c r="H39" s="221" t="s">
        <v>155</v>
      </c>
      <c r="I39" s="221" t="s">
        <v>159</v>
      </c>
      <c r="J39" s="221" t="s">
        <v>0</v>
      </c>
      <c r="K39" s="221" t="s">
        <v>160</v>
      </c>
      <c r="L39" s="221" t="s">
        <v>0</v>
      </c>
      <c r="M39" s="221" t="s">
        <v>229</v>
      </c>
      <c r="N39" s="48" t="s">
        <v>162</v>
      </c>
      <c r="O39" s="48" t="s">
        <v>0</v>
      </c>
      <c r="P39" s="48" t="s">
        <v>477</v>
      </c>
      <c r="Q39" s="48"/>
      <c r="R39" s="48"/>
      <c r="S39" s="48"/>
      <c r="T39" s="48"/>
      <c r="U39" s="104"/>
      <c r="V39" s="73"/>
      <c r="W39" s="74"/>
      <c r="X39" s="75"/>
      <c r="Y39" s="290"/>
      <c r="Z39" s="291"/>
      <c r="BI39" s="62"/>
      <c r="BJ39" s="62"/>
      <c r="BK39" s="62"/>
      <c r="BL39" s="62"/>
      <c r="BM39" s="62"/>
      <c r="BN39" s="62"/>
      <c r="BO39" s="62"/>
      <c r="BP39" s="62"/>
      <c r="BQ39" s="62"/>
      <c r="BR39" s="62"/>
      <c r="BS39" s="62"/>
      <c r="BT39" s="62"/>
      <c r="BU39" s="62"/>
      <c r="BV39" s="62"/>
      <c r="BW39" s="62"/>
    </row>
    <row r="40" spans="3:75" s="287" customFormat="1" ht="21" customHeight="1">
      <c r="C40" s="288"/>
      <c r="D40" s="431"/>
      <c r="E40" s="437"/>
      <c r="F40" s="289" t="s">
        <v>17</v>
      </c>
      <c r="G40" s="250"/>
      <c r="H40" s="221" t="s">
        <v>155</v>
      </c>
      <c r="I40" s="221" t="s">
        <v>159</v>
      </c>
      <c r="J40" s="221" t="s">
        <v>0</v>
      </c>
      <c r="K40" s="221" t="s">
        <v>160</v>
      </c>
      <c r="L40" s="221" t="s">
        <v>0</v>
      </c>
      <c r="M40" s="221" t="s">
        <v>230</v>
      </c>
      <c r="N40" s="48" t="s">
        <v>162</v>
      </c>
      <c r="O40" s="48" t="s">
        <v>0</v>
      </c>
      <c r="P40" s="48" t="s">
        <v>477</v>
      </c>
      <c r="Q40" s="48"/>
      <c r="R40" s="48"/>
      <c r="S40" s="48"/>
      <c r="T40" s="48"/>
      <c r="U40" s="104"/>
      <c r="V40" s="73"/>
      <c r="W40" s="74"/>
      <c r="X40" s="75"/>
      <c r="Y40" s="290"/>
      <c r="Z40" s="291"/>
      <c r="BI40" s="62"/>
      <c r="BJ40" s="62"/>
      <c r="BK40" s="62"/>
      <c r="BL40" s="62"/>
      <c r="BM40" s="62"/>
      <c r="BN40" s="62"/>
      <c r="BO40" s="62"/>
      <c r="BP40" s="62"/>
      <c r="BQ40" s="62"/>
      <c r="BR40" s="62"/>
      <c r="BS40" s="62"/>
      <c r="BT40" s="62"/>
      <c r="BU40" s="62"/>
      <c r="BV40" s="62"/>
      <c r="BW40" s="62"/>
    </row>
    <row r="41" spans="3:75" s="287" customFormat="1" ht="21" customHeight="1">
      <c r="C41" s="288"/>
      <c r="D41" s="431"/>
      <c r="E41" s="437"/>
      <c r="F41" s="289" t="s">
        <v>18</v>
      </c>
      <c r="G41" s="250"/>
      <c r="H41" s="221" t="s">
        <v>155</v>
      </c>
      <c r="I41" s="221" t="s">
        <v>159</v>
      </c>
      <c r="J41" s="221" t="s">
        <v>0</v>
      </c>
      <c r="K41" s="221" t="s">
        <v>160</v>
      </c>
      <c r="L41" s="221" t="s">
        <v>0</v>
      </c>
      <c r="M41" s="221" t="s">
        <v>231</v>
      </c>
      <c r="N41" s="48" t="s">
        <v>162</v>
      </c>
      <c r="O41" s="48" t="s">
        <v>0</v>
      </c>
      <c r="P41" s="48" t="s">
        <v>477</v>
      </c>
      <c r="Q41" s="48"/>
      <c r="R41" s="48"/>
      <c r="S41" s="48"/>
      <c r="T41" s="48"/>
      <c r="U41" s="104"/>
      <c r="V41" s="73"/>
      <c r="W41" s="74"/>
      <c r="X41" s="75"/>
      <c r="Y41" s="290"/>
      <c r="Z41" s="291"/>
      <c r="BI41" s="62"/>
      <c r="BJ41" s="62"/>
      <c r="BK41" s="62"/>
      <c r="BL41" s="62"/>
      <c r="BM41" s="62"/>
      <c r="BN41" s="62"/>
      <c r="BO41" s="62"/>
      <c r="BP41" s="62"/>
      <c r="BQ41" s="62"/>
      <c r="BR41" s="62"/>
      <c r="BS41" s="62"/>
      <c r="BT41" s="62"/>
      <c r="BU41" s="62"/>
      <c r="BV41" s="62"/>
      <c r="BW41" s="62"/>
    </row>
    <row r="42" spans="3:75" s="287" customFormat="1" ht="21" customHeight="1">
      <c r="C42" s="288"/>
      <c r="D42" s="431"/>
      <c r="E42" s="437"/>
      <c r="F42" s="289" t="s">
        <v>2445</v>
      </c>
      <c r="G42" s="250"/>
      <c r="H42" s="221" t="s">
        <v>155</v>
      </c>
      <c r="I42" s="221" t="s">
        <v>159</v>
      </c>
      <c r="J42" s="221" t="s">
        <v>0</v>
      </c>
      <c r="K42" s="221" t="s">
        <v>160</v>
      </c>
      <c r="L42" s="221" t="s">
        <v>0</v>
      </c>
      <c r="M42" s="221" t="s">
        <v>232</v>
      </c>
      <c r="N42" s="48" t="s">
        <v>162</v>
      </c>
      <c r="O42" s="48" t="s">
        <v>0</v>
      </c>
      <c r="P42" s="48" t="s">
        <v>477</v>
      </c>
      <c r="Q42" s="48"/>
      <c r="R42" s="48"/>
      <c r="S42" s="48"/>
      <c r="T42" s="48"/>
      <c r="U42" s="104"/>
      <c r="V42" s="73"/>
      <c r="W42" s="74"/>
      <c r="X42" s="75"/>
      <c r="Y42" s="290"/>
      <c r="Z42" s="291"/>
      <c r="BI42" s="62"/>
      <c r="BJ42" s="62"/>
      <c r="BK42" s="62"/>
      <c r="BL42" s="62"/>
      <c r="BM42" s="62"/>
      <c r="BN42" s="62"/>
      <c r="BO42" s="62"/>
      <c r="BP42" s="62"/>
      <c r="BQ42" s="62"/>
      <c r="BR42" s="62"/>
      <c r="BS42" s="62"/>
      <c r="BT42" s="62"/>
      <c r="BU42" s="62"/>
      <c r="BV42" s="62"/>
      <c r="BW42" s="62"/>
    </row>
    <row r="43" spans="3:75" s="287" customFormat="1" ht="21" customHeight="1">
      <c r="C43" s="288"/>
      <c r="D43" s="431"/>
      <c r="E43" s="437"/>
      <c r="F43" s="289" t="s">
        <v>19</v>
      </c>
      <c r="G43" s="250"/>
      <c r="H43" s="221" t="s">
        <v>155</v>
      </c>
      <c r="I43" s="221" t="s">
        <v>159</v>
      </c>
      <c r="J43" s="221" t="s">
        <v>0</v>
      </c>
      <c r="K43" s="221" t="s">
        <v>160</v>
      </c>
      <c r="L43" s="221" t="s">
        <v>0</v>
      </c>
      <c r="M43" s="221" t="s">
        <v>233</v>
      </c>
      <c r="N43" s="48" t="s">
        <v>162</v>
      </c>
      <c r="O43" s="48" t="s">
        <v>0</v>
      </c>
      <c r="P43" s="48" t="s">
        <v>477</v>
      </c>
      <c r="Q43" s="48"/>
      <c r="R43" s="48"/>
      <c r="S43" s="48"/>
      <c r="T43" s="48"/>
      <c r="U43" s="104"/>
      <c r="V43" s="73"/>
      <c r="W43" s="74"/>
      <c r="X43" s="75"/>
      <c r="Y43" s="290"/>
      <c r="Z43" s="291"/>
      <c r="BI43" s="62"/>
      <c r="BJ43" s="62"/>
      <c r="BK43" s="62"/>
      <c r="BL43" s="62"/>
      <c r="BM43" s="62"/>
      <c r="BN43" s="62"/>
      <c r="BO43" s="62"/>
      <c r="BP43" s="62"/>
      <c r="BQ43" s="62"/>
      <c r="BR43" s="62"/>
      <c r="BS43" s="62"/>
      <c r="BT43" s="62"/>
      <c r="BU43" s="62"/>
      <c r="BV43" s="62"/>
      <c r="BW43" s="62"/>
    </row>
    <row r="44" spans="3:75" s="287" customFormat="1" ht="21" customHeight="1">
      <c r="C44" s="288"/>
      <c r="D44" s="431"/>
      <c r="E44" s="437"/>
      <c r="F44" s="289" t="s">
        <v>20</v>
      </c>
      <c r="G44" s="250"/>
      <c r="H44" s="221" t="s">
        <v>155</v>
      </c>
      <c r="I44" s="221" t="s">
        <v>159</v>
      </c>
      <c r="J44" s="221" t="s">
        <v>0</v>
      </c>
      <c r="K44" s="221" t="s">
        <v>160</v>
      </c>
      <c r="L44" s="221" t="s">
        <v>0</v>
      </c>
      <c r="M44" s="221" t="s">
        <v>234</v>
      </c>
      <c r="N44" s="48" t="s">
        <v>162</v>
      </c>
      <c r="O44" s="48" t="s">
        <v>0</v>
      </c>
      <c r="P44" s="48" t="s">
        <v>477</v>
      </c>
      <c r="Q44" s="48"/>
      <c r="R44" s="48"/>
      <c r="S44" s="48"/>
      <c r="T44" s="48"/>
      <c r="U44" s="104"/>
      <c r="V44" s="73"/>
      <c r="W44" s="74"/>
      <c r="X44" s="75"/>
      <c r="Y44" s="290"/>
      <c r="Z44" s="291"/>
      <c r="BI44" s="62"/>
      <c r="BJ44" s="62"/>
      <c r="BK44" s="62"/>
      <c r="BL44" s="62"/>
      <c r="BM44" s="62"/>
      <c r="BN44" s="62"/>
      <c r="BO44" s="62"/>
      <c r="BP44" s="62"/>
      <c r="BQ44" s="62"/>
      <c r="BR44" s="62"/>
      <c r="BS44" s="62"/>
      <c r="BT44" s="62"/>
      <c r="BU44" s="62"/>
      <c r="BV44" s="62"/>
      <c r="BW44" s="62"/>
    </row>
    <row r="45" spans="3:75" s="287" customFormat="1" ht="21" customHeight="1">
      <c r="C45" s="288"/>
      <c r="D45" s="431"/>
      <c r="E45" s="437"/>
      <c r="F45" s="289" t="s">
        <v>2446</v>
      </c>
      <c r="G45" s="250"/>
      <c r="H45" s="221" t="s">
        <v>155</v>
      </c>
      <c r="I45" s="221" t="s">
        <v>159</v>
      </c>
      <c r="J45" s="221" t="s">
        <v>0</v>
      </c>
      <c r="K45" s="221" t="s">
        <v>160</v>
      </c>
      <c r="L45" s="221" t="s">
        <v>0</v>
      </c>
      <c r="M45" s="221" t="s">
        <v>235</v>
      </c>
      <c r="N45" s="48" t="s">
        <v>162</v>
      </c>
      <c r="O45" s="48" t="s">
        <v>0</v>
      </c>
      <c r="P45" s="48" t="s">
        <v>477</v>
      </c>
      <c r="Q45" s="48"/>
      <c r="R45" s="48"/>
      <c r="S45" s="48"/>
      <c r="T45" s="48"/>
      <c r="U45" s="104"/>
      <c r="V45" s="73"/>
      <c r="W45" s="74"/>
      <c r="X45" s="75"/>
      <c r="Y45" s="290"/>
      <c r="Z45" s="291"/>
      <c r="BI45" s="62"/>
      <c r="BJ45" s="62"/>
      <c r="BK45" s="62"/>
      <c r="BL45" s="62"/>
      <c r="BM45" s="62"/>
      <c r="BN45" s="62"/>
      <c r="BO45" s="62"/>
      <c r="BP45" s="62"/>
      <c r="BQ45" s="62"/>
      <c r="BR45" s="62"/>
      <c r="BS45" s="62"/>
      <c r="BT45" s="62"/>
      <c r="BU45" s="62"/>
      <c r="BV45" s="62"/>
      <c r="BW45" s="62"/>
    </row>
    <row r="46" spans="3:75" s="287" customFormat="1" ht="21" customHeight="1">
      <c r="C46" s="288"/>
      <c r="D46" s="431"/>
      <c r="E46" s="437"/>
      <c r="F46" s="289" t="s">
        <v>21</v>
      </c>
      <c r="G46" s="250"/>
      <c r="H46" s="221" t="s">
        <v>155</v>
      </c>
      <c r="I46" s="221" t="s">
        <v>159</v>
      </c>
      <c r="J46" s="221" t="s">
        <v>0</v>
      </c>
      <c r="K46" s="221" t="s">
        <v>160</v>
      </c>
      <c r="L46" s="221" t="s">
        <v>0</v>
      </c>
      <c r="M46" s="221" t="s">
        <v>236</v>
      </c>
      <c r="N46" s="48" t="s">
        <v>162</v>
      </c>
      <c r="O46" s="48" t="s">
        <v>0</v>
      </c>
      <c r="P46" s="48" t="s">
        <v>477</v>
      </c>
      <c r="Q46" s="48"/>
      <c r="R46" s="48"/>
      <c r="S46" s="48"/>
      <c r="T46" s="48"/>
      <c r="U46" s="104"/>
      <c r="V46" s="73"/>
      <c r="W46" s="74"/>
      <c r="X46" s="75"/>
      <c r="Y46" s="290"/>
      <c r="Z46" s="290"/>
      <c r="AA46" s="292"/>
      <c r="AB46" s="292"/>
      <c r="AC46" s="292"/>
      <c r="AD46" s="292"/>
      <c r="AE46" s="292"/>
      <c r="AF46" s="292"/>
      <c r="AG46" s="292"/>
      <c r="AH46" s="292"/>
      <c r="AI46" s="292"/>
      <c r="AJ46" s="292"/>
      <c r="AK46" s="292"/>
      <c r="AL46" s="292"/>
      <c r="AM46" s="292"/>
      <c r="AN46" s="292"/>
      <c r="AO46" s="292"/>
      <c r="AP46" s="292"/>
      <c r="AQ46" s="292"/>
      <c r="AR46" s="292"/>
      <c r="AS46" s="292"/>
      <c r="BI46" s="62"/>
      <c r="BJ46" s="62"/>
      <c r="BK46" s="62"/>
      <c r="BL46" s="62"/>
      <c r="BM46" s="62"/>
      <c r="BN46" s="62"/>
      <c r="BO46" s="62"/>
      <c r="BP46" s="62"/>
      <c r="BQ46" s="62"/>
      <c r="BR46" s="62"/>
      <c r="BS46" s="62"/>
      <c r="BT46" s="62"/>
      <c r="BU46" s="62"/>
      <c r="BV46" s="62"/>
      <c r="BW46" s="62"/>
    </row>
    <row r="47" spans="3:75" s="287" customFormat="1" ht="21" customHeight="1">
      <c r="C47" s="288"/>
      <c r="D47" s="431"/>
      <c r="E47" s="437"/>
      <c r="F47" s="289" t="s">
        <v>2447</v>
      </c>
      <c r="G47" s="250"/>
      <c r="H47" s="221" t="s">
        <v>155</v>
      </c>
      <c r="I47" s="221" t="s">
        <v>159</v>
      </c>
      <c r="J47" s="221" t="s">
        <v>0</v>
      </c>
      <c r="K47" s="221" t="s">
        <v>160</v>
      </c>
      <c r="L47" s="221" t="s">
        <v>0</v>
      </c>
      <c r="M47" s="221" t="s">
        <v>237</v>
      </c>
      <c r="N47" s="48" t="s">
        <v>162</v>
      </c>
      <c r="O47" s="48" t="s">
        <v>0</v>
      </c>
      <c r="P47" s="48" t="s">
        <v>477</v>
      </c>
      <c r="Q47" s="48"/>
      <c r="R47" s="48"/>
      <c r="S47" s="48"/>
      <c r="T47" s="48"/>
      <c r="U47" s="104"/>
      <c r="V47" s="73"/>
      <c r="W47" s="74"/>
      <c r="X47" s="75"/>
      <c r="Y47" s="290"/>
      <c r="Z47" s="290"/>
      <c r="AA47" s="292"/>
      <c r="AB47" s="292"/>
      <c r="AC47" s="292"/>
      <c r="AD47" s="292"/>
      <c r="AE47" s="292"/>
      <c r="AF47" s="292"/>
      <c r="AG47" s="292"/>
      <c r="AH47" s="292"/>
      <c r="AI47" s="292"/>
      <c r="AJ47" s="292"/>
      <c r="AK47" s="292"/>
      <c r="AL47" s="292"/>
      <c r="AM47" s="292"/>
      <c r="AN47" s="292"/>
      <c r="AO47" s="292"/>
      <c r="AP47" s="292"/>
      <c r="AQ47" s="292"/>
      <c r="AR47" s="292"/>
      <c r="AS47" s="292"/>
      <c r="BI47" s="62"/>
      <c r="BJ47" s="62"/>
      <c r="BK47" s="62"/>
      <c r="BL47" s="62"/>
      <c r="BM47" s="62"/>
      <c r="BN47" s="62"/>
      <c r="BO47" s="62"/>
      <c r="BP47" s="62"/>
      <c r="BQ47" s="62"/>
      <c r="BR47" s="62"/>
      <c r="BS47" s="62"/>
      <c r="BT47" s="62"/>
      <c r="BU47" s="62"/>
      <c r="BV47" s="62"/>
      <c r="BW47" s="62"/>
    </row>
    <row r="48" spans="3:75" s="287" customFormat="1" ht="21" customHeight="1">
      <c r="C48" s="288"/>
      <c r="D48" s="431"/>
      <c r="E48" s="437"/>
      <c r="F48" s="289" t="s">
        <v>2448</v>
      </c>
      <c r="G48" s="250"/>
      <c r="H48" s="221" t="s">
        <v>155</v>
      </c>
      <c r="I48" s="221" t="s">
        <v>159</v>
      </c>
      <c r="J48" s="221" t="s">
        <v>0</v>
      </c>
      <c r="K48" s="221" t="s">
        <v>160</v>
      </c>
      <c r="L48" s="221" t="s">
        <v>0</v>
      </c>
      <c r="M48" s="221" t="s">
        <v>238</v>
      </c>
      <c r="N48" s="48" t="s">
        <v>162</v>
      </c>
      <c r="O48" s="48" t="s">
        <v>0</v>
      </c>
      <c r="P48" s="48" t="s">
        <v>477</v>
      </c>
      <c r="Q48" s="48"/>
      <c r="R48" s="48"/>
      <c r="S48" s="48"/>
      <c r="T48" s="48"/>
      <c r="U48" s="104"/>
      <c r="V48" s="73"/>
      <c r="W48" s="74"/>
      <c r="X48" s="75"/>
      <c r="Y48" s="290"/>
      <c r="Z48" s="290"/>
      <c r="AA48" s="292"/>
      <c r="AB48" s="292"/>
      <c r="AC48" s="292"/>
      <c r="AD48" s="292"/>
      <c r="AE48" s="292"/>
      <c r="AF48" s="292"/>
      <c r="AG48" s="292"/>
      <c r="AH48" s="292"/>
      <c r="AI48" s="292"/>
      <c r="AJ48" s="292"/>
      <c r="AK48" s="292"/>
      <c r="AL48" s="292"/>
      <c r="AM48" s="292"/>
      <c r="AN48" s="292"/>
      <c r="AO48" s="292"/>
      <c r="AP48" s="292"/>
      <c r="AQ48" s="292"/>
      <c r="AR48" s="292"/>
      <c r="AS48" s="292"/>
      <c r="BI48" s="62"/>
      <c r="BJ48" s="62"/>
      <c r="BK48" s="62"/>
      <c r="BL48" s="62"/>
      <c r="BM48" s="62"/>
      <c r="BN48" s="62"/>
      <c r="BO48" s="62"/>
      <c r="BP48" s="62"/>
      <c r="BQ48" s="62"/>
      <c r="BR48" s="62"/>
      <c r="BS48" s="62"/>
      <c r="BT48" s="62"/>
      <c r="BU48" s="62"/>
      <c r="BV48" s="62"/>
      <c r="BW48" s="62"/>
    </row>
    <row r="49" spans="3:75" s="287" customFormat="1" ht="21" customHeight="1">
      <c r="C49" s="288"/>
      <c r="D49" s="431"/>
      <c r="E49" s="437"/>
      <c r="F49" s="289" t="s">
        <v>22</v>
      </c>
      <c r="G49" s="250"/>
      <c r="H49" s="221" t="s">
        <v>155</v>
      </c>
      <c r="I49" s="221" t="s">
        <v>159</v>
      </c>
      <c r="J49" s="221" t="s">
        <v>0</v>
      </c>
      <c r="K49" s="221" t="s">
        <v>160</v>
      </c>
      <c r="L49" s="221" t="s">
        <v>0</v>
      </c>
      <c r="M49" s="221" t="s">
        <v>239</v>
      </c>
      <c r="N49" s="48" t="s">
        <v>162</v>
      </c>
      <c r="O49" s="48" t="s">
        <v>0</v>
      </c>
      <c r="P49" s="48" t="s">
        <v>477</v>
      </c>
      <c r="Q49" s="48"/>
      <c r="R49" s="48"/>
      <c r="S49" s="48"/>
      <c r="T49" s="48"/>
      <c r="U49" s="104"/>
      <c r="V49" s="73"/>
      <c r="W49" s="74"/>
      <c r="X49" s="75"/>
      <c r="Y49" s="290"/>
      <c r="Z49" s="290"/>
      <c r="AA49" s="292"/>
      <c r="AB49" s="292"/>
      <c r="AC49" s="292"/>
      <c r="AD49" s="292"/>
      <c r="AE49" s="292"/>
      <c r="AF49" s="292"/>
      <c r="AG49" s="292"/>
      <c r="AH49" s="292"/>
      <c r="AI49" s="292"/>
      <c r="AJ49" s="292"/>
      <c r="AK49" s="292"/>
      <c r="AL49" s="292"/>
      <c r="AM49" s="292"/>
      <c r="AN49" s="292"/>
      <c r="AO49" s="292"/>
      <c r="AP49" s="292"/>
      <c r="AQ49" s="292"/>
      <c r="AR49" s="292"/>
      <c r="AS49" s="292"/>
      <c r="BI49" s="62"/>
      <c r="BJ49" s="62"/>
      <c r="BK49" s="62"/>
      <c r="BL49" s="62"/>
      <c r="BM49" s="62"/>
      <c r="BN49" s="62"/>
      <c r="BO49" s="62"/>
      <c r="BP49" s="62"/>
      <c r="BQ49" s="62"/>
      <c r="BR49" s="62"/>
      <c r="BS49" s="62"/>
      <c r="BT49" s="62"/>
      <c r="BU49" s="62"/>
      <c r="BV49" s="62"/>
      <c r="BW49" s="62"/>
    </row>
    <row r="50" spans="3:75" s="287" customFormat="1" ht="21" customHeight="1">
      <c r="C50" s="288"/>
      <c r="D50" s="431"/>
      <c r="E50" s="437"/>
      <c r="F50" s="289" t="s">
        <v>23</v>
      </c>
      <c r="G50" s="250"/>
      <c r="H50" s="221" t="s">
        <v>155</v>
      </c>
      <c r="I50" s="221" t="s">
        <v>159</v>
      </c>
      <c r="J50" s="221" t="s">
        <v>0</v>
      </c>
      <c r="K50" s="221" t="s">
        <v>160</v>
      </c>
      <c r="L50" s="221" t="s">
        <v>0</v>
      </c>
      <c r="M50" s="221" t="s">
        <v>240</v>
      </c>
      <c r="N50" s="48" t="s">
        <v>162</v>
      </c>
      <c r="O50" s="48" t="s">
        <v>0</v>
      </c>
      <c r="P50" s="48" t="s">
        <v>477</v>
      </c>
      <c r="Q50" s="48"/>
      <c r="R50" s="48"/>
      <c r="S50" s="48"/>
      <c r="T50" s="48"/>
      <c r="U50" s="104"/>
      <c r="V50" s="73"/>
      <c r="W50" s="74"/>
      <c r="X50" s="75"/>
      <c r="Y50" s="290"/>
      <c r="Z50" s="290"/>
      <c r="AA50" s="292"/>
      <c r="AB50" s="292"/>
      <c r="AC50" s="292"/>
      <c r="AD50" s="292"/>
      <c r="AE50" s="292"/>
      <c r="AF50" s="292"/>
      <c r="AG50" s="292"/>
      <c r="AH50" s="292"/>
      <c r="AI50" s="292"/>
      <c r="AJ50" s="292"/>
      <c r="AK50" s="292"/>
      <c r="AL50" s="292"/>
      <c r="AM50" s="292"/>
      <c r="AN50" s="292"/>
      <c r="AO50" s="292"/>
      <c r="AP50" s="292"/>
      <c r="AQ50" s="292"/>
      <c r="AR50" s="292"/>
      <c r="AS50" s="292"/>
      <c r="BI50" s="62"/>
      <c r="BJ50" s="62"/>
      <c r="BK50" s="62"/>
      <c r="BL50" s="62"/>
      <c r="BM50" s="62"/>
      <c r="BN50" s="62"/>
      <c r="BO50" s="62"/>
      <c r="BP50" s="62"/>
      <c r="BQ50" s="62"/>
      <c r="BR50" s="62"/>
      <c r="BS50" s="62"/>
      <c r="BT50" s="62"/>
      <c r="BU50" s="62"/>
      <c r="BV50" s="62"/>
      <c r="BW50" s="62"/>
    </row>
    <row r="51" spans="3:75" s="287" customFormat="1" ht="21" customHeight="1">
      <c r="C51" s="288"/>
      <c r="D51" s="431"/>
      <c r="E51" s="437"/>
      <c r="F51" s="289" t="s">
        <v>2449</v>
      </c>
      <c r="G51" s="250"/>
      <c r="H51" s="221" t="s">
        <v>155</v>
      </c>
      <c r="I51" s="221" t="s">
        <v>159</v>
      </c>
      <c r="J51" s="221" t="s">
        <v>0</v>
      </c>
      <c r="K51" s="221" t="s">
        <v>160</v>
      </c>
      <c r="L51" s="221" t="s">
        <v>0</v>
      </c>
      <c r="M51" s="221" t="s">
        <v>241</v>
      </c>
      <c r="N51" s="48" t="s">
        <v>162</v>
      </c>
      <c r="O51" s="48" t="s">
        <v>0</v>
      </c>
      <c r="P51" s="48" t="s">
        <v>477</v>
      </c>
      <c r="Q51" s="48"/>
      <c r="R51" s="48"/>
      <c r="S51" s="48"/>
      <c r="T51" s="48"/>
      <c r="U51" s="104"/>
      <c r="V51" s="73"/>
      <c r="W51" s="74"/>
      <c r="X51" s="75"/>
      <c r="Y51" s="290"/>
      <c r="Z51" s="290"/>
      <c r="AA51" s="292"/>
      <c r="AB51" s="292"/>
      <c r="AC51" s="292"/>
      <c r="AD51" s="292"/>
      <c r="AE51" s="292"/>
      <c r="AF51" s="292"/>
      <c r="AG51" s="292"/>
      <c r="AH51" s="292"/>
      <c r="AI51" s="292"/>
      <c r="AJ51" s="292"/>
      <c r="AK51" s="292"/>
      <c r="AL51" s="292"/>
      <c r="AM51" s="292"/>
      <c r="AN51" s="292"/>
      <c r="AO51" s="292"/>
      <c r="AP51" s="292"/>
      <c r="AQ51" s="292"/>
      <c r="AR51" s="292"/>
      <c r="AS51" s="292"/>
      <c r="BI51" s="62"/>
      <c r="BJ51" s="62"/>
      <c r="BK51" s="62"/>
      <c r="BL51" s="62"/>
      <c r="BM51" s="62"/>
      <c r="BN51" s="62"/>
      <c r="BO51" s="62"/>
      <c r="BP51" s="62"/>
      <c r="BQ51" s="62"/>
      <c r="BR51" s="62"/>
      <c r="BS51" s="62"/>
      <c r="BT51" s="62"/>
      <c r="BU51" s="62"/>
      <c r="BV51" s="62"/>
      <c r="BW51" s="62"/>
    </row>
    <row r="52" spans="3:75" s="287" customFormat="1" ht="21" customHeight="1">
      <c r="C52" s="288"/>
      <c r="D52" s="431"/>
      <c r="E52" s="437"/>
      <c r="F52" s="289" t="s">
        <v>24</v>
      </c>
      <c r="G52" s="250"/>
      <c r="H52" s="221" t="s">
        <v>155</v>
      </c>
      <c r="I52" s="221" t="s">
        <v>159</v>
      </c>
      <c r="J52" s="221" t="s">
        <v>0</v>
      </c>
      <c r="K52" s="221" t="s">
        <v>160</v>
      </c>
      <c r="L52" s="221" t="s">
        <v>0</v>
      </c>
      <c r="M52" s="221" t="s">
        <v>242</v>
      </c>
      <c r="N52" s="48" t="s">
        <v>162</v>
      </c>
      <c r="O52" s="48" t="s">
        <v>0</v>
      </c>
      <c r="P52" s="48" t="s">
        <v>477</v>
      </c>
      <c r="Q52" s="48"/>
      <c r="R52" s="48"/>
      <c r="S52" s="48"/>
      <c r="T52" s="48"/>
      <c r="U52" s="104"/>
      <c r="V52" s="73"/>
      <c r="W52" s="74"/>
      <c r="X52" s="75"/>
      <c r="Y52" s="290"/>
      <c r="Z52" s="290"/>
      <c r="AA52" s="292"/>
      <c r="AB52" s="292"/>
      <c r="AC52" s="292"/>
      <c r="AD52" s="292"/>
      <c r="AE52" s="292"/>
      <c r="AF52" s="292"/>
      <c r="AG52" s="292"/>
      <c r="AH52" s="292"/>
      <c r="AI52" s="292"/>
      <c r="AJ52" s="292"/>
      <c r="AK52" s="292"/>
      <c r="AL52" s="292"/>
      <c r="AM52" s="292"/>
      <c r="AN52" s="292"/>
      <c r="AO52" s="292"/>
      <c r="AP52" s="292"/>
      <c r="AQ52" s="292"/>
      <c r="AR52" s="292"/>
      <c r="AS52" s="292"/>
      <c r="BI52" s="62"/>
      <c r="BJ52" s="62"/>
      <c r="BK52" s="62"/>
      <c r="BL52" s="62"/>
      <c r="BM52" s="62"/>
      <c r="BN52" s="62"/>
      <c r="BO52" s="62"/>
      <c r="BP52" s="62"/>
      <c r="BQ52" s="62"/>
      <c r="BR52" s="62"/>
      <c r="BS52" s="62"/>
      <c r="BT52" s="62"/>
      <c r="BU52" s="62"/>
      <c r="BV52" s="62"/>
      <c r="BW52" s="62"/>
    </row>
    <row r="53" spans="3:75" s="287" customFormat="1" ht="21" customHeight="1">
      <c r="C53" s="288"/>
      <c r="D53" s="431"/>
      <c r="E53" s="437"/>
      <c r="F53" s="289" t="s">
        <v>25</v>
      </c>
      <c r="G53" s="250"/>
      <c r="H53" s="221" t="s">
        <v>155</v>
      </c>
      <c r="I53" s="221" t="s">
        <v>159</v>
      </c>
      <c r="J53" s="221" t="s">
        <v>0</v>
      </c>
      <c r="K53" s="221" t="s">
        <v>160</v>
      </c>
      <c r="L53" s="221" t="s">
        <v>0</v>
      </c>
      <c r="M53" s="221" t="s">
        <v>243</v>
      </c>
      <c r="N53" s="48" t="s">
        <v>162</v>
      </c>
      <c r="O53" s="48" t="s">
        <v>0</v>
      </c>
      <c r="P53" s="48" t="s">
        <v>477</v>
      </c>
      <c r="Q53" s="48"/>
      <c r="R53" s="48"/>
      <c r="S53" s="48"/>
      <c r="T53" s="48"/>
      <c r="U53" s="104"/>
      <c r="V53" s="73"/>
      <c r="W53" s="74"/>
      <c r="X53" s="75"/>
      <c r="Y53" s="290"/>
      <c r="Z53" s="290"/>
      <c r="AA53" s="292"/>
      <c r="AB53" s="292"/>
      <c r="AC53" s="292"/>
      <c r="AD53" s="292"/>
      <c r="AE53" s="292"/>
      <c r="AF53" s="292"/>
      <c r="AG53" s="292"/>
      <c r="AH53" s="292"/>
      <c r="AI53" s="292"/>
      <c r="AJ53" s="292"/>
      <c r="AK53" s="292"/>
      <c r="AL53" s="292"/>
      <c r="AM53" s="292"/>
      <c r="AN53" s="292"/>
      <c r="AO53" s="292"/>
      <c r="AP53" s="292"/>
      <c r="AQ53" s="292"/>
      <c r="AR53" s="292"/>
      <c r="AS53" s="292"/>
      <c r="BI53" s="62"/>
      <c r="BJ53" s="62"/>
      <c r="BK53" s="62"/>
      <c r="BL53" s="62"/>
      <c r="BM53" s="62"/>
      <c r="BN53" s="62"/>
      <c r="BO53" s="62"/>
      <c r="BP53" s="62"/>
      <c r="BQ53" s="62"/>
      <c r="BR53" s="62"/>
      <c r="BS53" s="62"/>
      <c r="BT53" s="62"/>
      <c r="BU53" s="62"/>
      <c r="BV53" s="62"/>
      <c r="BW53" s="62"/>
    </row>
    <row r="54" spans="3:75" s="287" customFormat="1" ht="21" customHeight="1">
      <c r="C54" s="288"/>
      <c r="D54" s="431"/>
      <c r="E54" s="437"/>
      <c r="F54" s="289" t="s">
        <v>2450</v>
      </c>
      <c r="G54" s="250"/>
      <c r="H54" s="221" t="s">
        <v>155</v>
      </c>
      <c r="I54" s="221" t="s">
        <v>159</v>
      </c>
      <c r="J54" s="221" t="s">
        <v>0</v>
      </c>
      <c r="K54" s="221" t="s">
        <v>160</v>
      </c>
      <c r="L54" s="221" t="s">
        <v>0</v>
      </c>
      <c r="M54" s="221" t="s">
        <v>244</v>
      </c>
      <c r="N54" s="48" t="s">
        <v>162</v>
      </c>
      <c r="O54" s="48" t="s">
        <v>0</v>
      </c>
      <c r="P54" s="48" t="s">
        <v>477</v>
      </c>
      <c r="Q54" s="48"/>
      <c r="R54" s="48"/>
      <c r="S54" s="48"/>
      <c r="T54" s="48"/>
      <c r="U54" s="104"/>
      <c r="V54" s="73"/>
      <c r="W54" s="74"/>
      <c r="X54" s="75"/>
      <c r="Y54" s="290"/>
      <c r="Z54" s="290"/>
      <c r="AA54" s="292"/>
      <c r="AB54" s="292"/>
      <c r="AC54" s="292"/>
      <c r="AD54" s="292"/>
      <c r="AE54" s="292"/>
      <c r="AF54" s="292"/>
      <c r="AG54" s="292"/>
      <c r="AH54" s="292"/>
      <c r="AI54" s="292"/>
      <c r="AJ54" s="292"/>
      <c r="AK54" s="292"/>
      <c r="AL54" s="292"/>
      <c r="AM54" s="292"/>
      <c r="AN54" s="292"/>
      <c r="AO54" s="292"/>
      <c r="AP54" s="292"/>
      <c r="AQ54" s="292"/>
      <c r="AR54" s="292"/>
      <c r="AS54" s="292"/>
      <c r="BI54" s="62"/>
      <c r="BJ54" s="62"/>
      <c r="BK54" s="62"/>
      <c r="BL54" s="62"/>
      <c r="BM54" s="62"/>
      <c r="BN54" s="62"/>
      <c r="BO54" s="62"/>
      <c r="BP54" s="62"/>
      <c r="BQ54" s="62"/>
      <c r="BR54" s="62"/>
      <c r="BS54" s="62"/>
      <c r="BT54" s="62"/>
      <c r="BU54" s="62"/>
      <c r="BV54" s="62"/>
      <c r="BW54" s="62"/>
    </row>
    <row r="55" spans="3:75" s="287" customFormat="1" ht="21" customHeight="1">
      <c r="C55" s="288"/>
      <c r="D55" s="431"/>
      <c r="E55" s="437"/>
      <c r="F55" s="289" t="s">
        <v>26</v>
      </c>
      <c r="G55" s="250"/>
      <c r="H55" s="221" t="s">
        <v>155</v>
      </c>
      <c r="I55" s="221" t="s">
        <v>159</v>
      </c>
      <c r="J55" s="221" t="s">
        <v>0</v>
      </c>
      <c r="K55" s="221" t="s">
        <v>160</v>
      </c>
      <c r="L55" s="221" t="s">
        <v>0</v>
      </c>
      <c r="M55" s="221" t="s">
        <v>245</v>
      </c>
      <c r="N55" s="48" t="s">
        <v>162</v>
      </c>
      <c r="O55" s="48" t="s">
        <v>0</v>
      </c>
      <c r="P55" s="48" t="s">
        <v>477</v>
      </c>
      <c r="Q55" s="48"/>
      <c r="R55" s="48"/>
      <c r="S55" s="48"/>
      <c r="T55" s="48"/>
      <c r="U55" s="104"/>
      <c r="V55" s="73"/>
      <c r="W55" s="74"/>
      <c r="X55" s="75"/>
      <c r="Y55" s="290"/>
      <c r="Z55" s="290"/>
      <c r="AA55" s="292"/>
      <c r="AB55" s="292"/>
      <c r="AC55" s="292"/>
      <c r="AD55" s="292"/>
      <c r="AE55" s="292"/>
      <c r="AF55" s="292"/>
      <c r="AG55" s="292"/>
      <c r="AH55" s="292"/>
      <c r="AI55" s="292"/>
      <c r="AJ55" s="292"/>
      <c r="AK55" s="292"/>
      <c r="AL55" s="292"/>
      <c r="AM55" s="292"/>
      <c r="AN55" s="292"/>
      <c r="AO55" s="292"/>
      <c r="AP55" s="292"/>
      <c r="AQ55" s="292"/>
      <c r="AR55" s="292"/>
      <c r="AS55" s="292"/>
      <c r="BI55" s="62"/>
      <c r="BJ55" s="62"/>
      <c r="BK55" s="62"/>
      <c r="BL55" s="62"/>
      <c r="BM55" s="62"/>
      <c r="BN55" s="62"/>
      <c r="BO55" s="62"/>
      <c r="BP55" s="62"/>
      <c r="BQ55" s="62"/>
      <c r="BR55" s="62"/>
      <c r="BS55" s="62"/>
      <c r="BT55" s="62"/>
      <c r="BU55" s="62"/>
      <c r="BV55" s="62"/>
      <c r="BW55" s="62"/>
    </row>
    <row r="56" spans="3:75" s="287" customFormat="1" ht="21" customHeight="1">
      <c r="C56" s="288"/>
      <c r="D56" s="431"/>
      <c r="E56" s="437"/>
      <c r="F56" s="289" t="s">
        <v>27</v>
      </c>
      <c r="G56" s="250"/>
      <c r="H56" s="221" t="s">
        <v>155</v>
      </c>
      <c r="I56" s="221" t="s">
        <v>159</v>
      </c>
      <c r="J56" s="221" t="s">
        <v>0</v>
      </c>
      <c r="K56" s="221" t="s">
        <v>160</v>
      </c>
      <c r="L56" s="221" t="s">
        <v>0</v>
      </c>
      <c r="M56" s="221" t="s">
        <v>246</v>
      </c>
      <c r="N56" s="48" t="s">
        <v>162</v>
      </c>
      <c r="O56" s="48" t="s">
        <v>0</v>
      </c>
      <c r="P56" s="48" t="s">
        <v>477</v>
      </c>
      <c r="Q56" s="48"/>
      <c r="R56" s="48"/>
      <c r="S56" s="48"/>
      <c r="T56" s="48"/>
      <c r="U56" s="104"/>
      <c r="V56" s="73"/>
      <c r="W56" s="74"/>
      <c r="X56" s="75"/>
      <c r="Y56" s="290"/>
      <c r="Z56" s="290"/>
      <c r="AA56" s="292"/>
      <c r="AB56" s="292"/>
      <c r="AC56" s="292"/>
      <c r="AD56" s="292"/>
      <c r="AE56" s="292"/>
      <c r="AF56" s="292"/>
      <c r="AG56" s="292"/>
      <c r="AH56" s="292"/>
      <c r="AI56" s="292"/>
      <c r="AJ56" s="292"/>
      <c r="AK56" s="292"/>
      <c r="AL56" s="292"/>
      <c r="AM56" s="292"/>
      <c r="AN56" s="292"/>
      <c r="AO56" s="292"/>
      <c r="AP56" s="292"/>
      <c r="AQ56" s="292"/>
      <c r="AR56" s="292"/>
      <c r="AS56" s="292"/>
      <c r="BI56" s="62"/>
      <c r="BJ56" s="62"/>
      <c r="BK56" s="62"/>
      <c r="BL56" s="62"/>
      <c r="BM56" s="62"/>
      <c r="BN56" s="62"/>
      <c r="BO56" s="62"/>
      <c r="BP56" s="62"/>
      <c r="BQ56" s="62"/>
      <c r="BR56" s="62"/>
      <c r="BS56" s="62"/>
      <c r="BT56" s="62"/>
      <c r="BU56" s="62"/>
      <c r="BV56" s="62"/>
      <c r="BW56" s="62"/>
    </row>
    <row r="57" spans="3:75" s="287" customFormat="1" ht="21" customHeight="1">
      <c r="C57" s="288"/>
      <c r="D57" s="431"/>
      <c r="E57" s="437"/>
      <c r="F57" s="289" t="s">
        <v>2451</v>
      </c>
      <c r="G57" s="250"/>
      <c r="H57" s="221" t="s">
        <v>155</v>
      </c>
      <c r="I57" s="221" t="s">
        <v>159</v>
      </c>
      <c r="J57" s="221" t="s">
        <v>0</v>
      </c>
      <c r="K57" s="221" t="s">
        <v>160</v>
      </c>
      <c r="L57" s="221" t="s">
        <v>0</v>
      </c>
      <c r="M57" s="221" t="s">
        <v>247</v>
      </c>
      <c r="N57" s="48" t="s">
        <v>162</v>
      </c>
      <c r="O57" s="48" t="s">
        <v>0</v>
      </c>
      <c r="P57" s="48" t="s">
        <v>477</v>
      </c>
      <c r="Q57" s="48"/>
      <c r="R57" s="48"/>
      <c r="S57" s="48"/>
      <c r="T57" s="48"/>
      <c r="U57" s="104"/>
      <c r="V57" s="73"/>
      <c r="W57" s="74"/>
      <c r="X57" s="75"/>
      <c r="Y57" s="290"/>
      <c r="Z57" s="290"/>
      <c r="AA57" s="292"/>
      <c r="AB57" s="292"/>
      <c r="AC57" s="292"/>
      <c r="AD57" s="292"/>
      <c r="AE57" s="292"/>
      <c r="AF57" s="292"/>
      <c r="AG57" s="292"/>
      <c r="AH57" s="292"/>
      <c r="AI57" s="292"/>
      <c r="AJ57" s="292"/>
      <c r="AK57" s="292"/>
      <c r="AL57" s="292"/>
      <c r="AM57" s="292"/>
      <c r="AN57" s="292"/>
      <c r="AO57" s="292"/>
      <c r="AP57" s="292"/>
      <c r="AQ57" s="292"/>
      <c r="AR57" s="292"/>
      <c r="AS57" s="292"/>
      <c r="BI57" s="62"/>
      <c r="BJ57" s="62"/>
      <c r="BK57" s="62"/>
      <c r="BL57" s="62"/>
      <c r="BM57" s="62"/>
      <c r="BN57" s="62"/>
      <c r="BO57" s="62"/>
      <c r="BP57" s="62"/>
      <c r="BQ57" s="62"/>
      <c r="BR57" s="62"/>
      <c r="BS57" s="62"/>
      <c r="BT57" s="62"/>
      <c r="BU57" s="62"/>
      <c r="BV57" s="62"/>
      <c r="BW57" s="62"/>
    </row>
    <row r="58" spans="3:75" s="287" customFormat="1" ht="21" customHeight="1">
      <c r="C58" s="288"/>
      <c r="D58" s="431"/>
      <c r="E58" s="437"/>
      <c r="F58" s="289" t="s">
        <v>28</v>
      </c>
      <c r="G58" s="250"/>
      <c r="H58" s="221" t="s">
        <v>155</v>
      </c>
      <c r="I58" s="221" t="s">
        <v>159</v>
      </c>
      <c r="J58" s="221" t="s">
        <v>0</v>
      </c>
      <c r="K58" s="221" t="s">
        <v>160</v>
      </c>
      <c r="L58" s="221" t="s">
        <v>0</v>
      </c>
      <c r="M58" s="221" t="s">
        <v>248</v>
      </c>
      <c r="N58" s="48" t="s">
        <v>162</v>
      </c>
      <c r="O58" s="48" t="s">
        <v>0</v>
      </c>
      <c r="P58" s="48" t="s">
        <v>477</v>
      </c>
      <c r="Q58" s="48"/>
      <c r="R58" s="48"/>
      <c r="S58" s="48"/>
      <c r="T58" s="48"/>
      <c r="U58" s="104"/>
      <c r="V58" s="73"/>
      <c r="W58" s="74"/>
      <c r="X58" s="75"/>
      <c r="Y58" s="290"/>
      <c r="Z58" s="290"/>
      <c r="AA58" s="292"/>
      <c r="AB58" s="292"/>
      <c r="AC58" s="292"/>
      <c r="AD58" s="292"/>
      <c r="AE58" s="292"/>
      <c r="AF58" s="292"/>
      <c r="AG58" s="292"/>
      <c r="AH58" s="292"/>
      <c r="AI58" s="292"/>
      <c r="AJ58" s="292"/>
      <c r="AK58" s="292"/>
      <c r="AL58" s="292"/>
      <c r="AM58" s="292"/>
      <c r="AN58" s="292"/>
      <c r="AO58" s="292"/>
      <c r="AP58" s="292"/>
      <c r="AQ58" s="292"/>
      <c r="AR58" s="292"/>
      <c r="AS58" s="292"/>
      <c r="BI58" s="62"/>
      <c r="BJ58" s="62"/>
      <c r="BK58" s="62"/>
      <c r="BL58" s="62"/>
      <c r="BM58" s="62"/>
      <c r="BN58" s="62"/>
      <c r="BO58" s="62"/>
      <c r="BP58" s="62"/>
      <c r="BQ58" s="62"/>
      <c r="BR58" s="62"/>
      <c r="BS58" s="62"/>
      <c r="BT58" s="62"/>
      <c r="BU58" s="62"/>
      <c r="BV58" s="62"/>
      <c r="BW58" s="62"/>
    </row>
    <row r="59" spans="3:75" s="287" customFormat="1" ht="21" customHeight="1">
      <c r="C59" s="288"/>
      <c r="D59" s="431"/>
      <c r="E59" s="437"/>
      <c r="F59" s="289" t="s">
        <v>2452</v>
      </c>
      <c r="G59" s="250"/>
      <c r="H59" s="221" t="s">
        <v>155</v>
      </c>
      <c r="I59" s="221" t="s">
        <v>159</v>
      </c>
      <c r="J59" s="221" t="s">
        <v>0</v>
      </c>
      <c r="K59" s="221" t="s">
        <v>160</v>
      </c>
      <c r="L59" s="221" t="s">
        <v>0</v>
      </c>
      <c r="M59" s="221" t="s">
        <v>249</v>
      </c>
      <c r="N59" s="48" t="s">
        <v>162</v>
      </c>
      <c r="O59" s="48" t="s">
        <v>0</v>
      </c>
      <c r="P59" s="48" t="s">
        <v>477</v>
      </c>
      <c r="Q59" s="48"/>
      <c r="R59" s="48"/>
      <c r="S59" s="48"/>
      <c r="T59" s="48"/>
      <c r="U59" s="104"/>
      <c r="V59" s="73"/>
      <c r="W59" s="74"/>
      <c r="X59" s="75"/>
      <c r="Y59" s="290"/>
      <c r="Z59" s="293"/>
      <c r="AA59" s="294"/>
      <c r="AB59" s="294"/>
      <c r="AC59" s="294"/>
      <c r="AD59" s="294"/>
      <c r="AE59" s="294"/>
      <c r="AF59" s="294"/>
      <c r="AG59" s="294"/>
      <c r="AH59" s="294"/>
      <c r="AI59" s="294"/>
      <c r="AJ59" s="294"/>
      <c r="AK59" s="294"/>
      <c r="AL59" s="294"/>
      <c r="AM59" s="294"/>
      <c r="AN59" s="294"/>
      <c r="AO59" s="294"/>
      <c r="AP59" s="294"/>
      <c r="AQ59" s="294"/>
      <c r="AR59" s="294"/>
      <c r="AS59" s="294"/>
      <c r="BI59" s="62"/>
      <c r="BJ59" s="62"/>
      <c r="BK59" s="62"/>
      <c r="BL59" s="62"/>
      <c r="BM59" s="62"/>
      <c r="BN59" s="62"/>
      <c r="BO59" s="62"/>
      <c r="BP59" s="62"/>
      <c r="BQ59" s="62"/>
      <c r="BR59" s="62"/>
      <c r="BS59" s="62"/>
      <c r="BT59" s="62"/>
      <c r="BU59" s="62"/>
      <c r="BV59" s="62"/>
      <c r="BW59" s="62"/>
    </row>
    <row r="60" spans="3:75" s="287" customFormat="1" ht="21" customHeight="1">
      <c r="C60" s="288"/>
      <c r="D60" s="431"/>
      <c r="E60" s="437"/>
      <c r="F60" s="289" t="s">
        <v>2453</v>
      </c>
      <c r="G60" s="250"/>
      <c r="H60" s="221" t="s">
        <v>155</v>
      </c>
      <c r="I60" s="221" t="s">
        <v>159</v>
      </c>
      <c r="J60" s="221" t="s">
        <v>0</v>
      </c>
      <c r="K60" s="221" t="s">
        <v>160</v>
      </c>
      <c r="L60" s="221" t="s">
        <v>0</v>
      </c>
      <c r="M60" s="221" t="s">
        <v>250</v>
      </c>
      <c r="N60" s="48" t="s">
        <v>162</v>
      </c>
      <c r="O60" s="48" t="s">
        <v>0</v>
      </c>
      <c r="P60" s="48" t="s">
        <v>477</v>
      </c>
      <c r="Q60" s="48"/>
      <c r="R60" s="48"/>
      <c r="S60" s="48"/>
      <c r="T60" s="48"/>
      <c r="U60" s="104"/>
      <c r="V60" s="73"/>
      <c r="W60" s="74"/>
      <c r="X60" s="75"/>
      <c r="Y60" s="290"/>
      <c r="Z60" s="290"/>
      <c r="AA60" s="292"/>
      <c r="AB60" s="292"/>
      <c r="AC60" s="292"/>
      <c r="AD60" s="292"/>
      <c r="AE60" s="292"/>
      <c r="AF60" s="292"/>
      <c r="AG60" s="292"/>
      <c r="AH60" s="292"/>
      <c r="AI60" s="292"/>
      <c r="AJ60" s="292"/>
      <c r="AK60" s="292"/>
      <c r="AL60" s="292"/>
      <c r="AM60" s="292"/>
      <c r="AN60" s="292"/>
      <c r="AO60" s="292"/>
      <c r="AP60" s="292"/>
      <c r="AQ60" s="292"/>
      <c r="AR60" s="292"/>
      <c r="AS60" s="292"/>
      <c r="BI60" s="62"/>
      <c r="BJ60" s="62"/>
      <c r="BK60" s="62"/>
      <c r="BL60" s="62"/>
      <c r="BM60" s="62"/>
      <c r="BN60" s="62"/>
      <c r="BO60" s="62"/>
      <c r="BP60" s="62"/>
      <c r="BQ60" s="62"/>
      <c r="BR60" s="62"/>
      <c r="BS60" s="62"/>
      <c r="BT60" s="62"/>
      <c r="BU60" s="62"/>
      <c r="BV60" s="62"/>
      <c r="BW60" s="62"/>
    </row>
    <row r="61" spans="3:75" s="287" customFormat="1" ht="21" customHeight="1">
      <c r="C61" s="288"/>
      <c r="D61" s="431"/>
      <c r="E61" s="437"/>
      <c r="F61" s="289" t="s">
        <v>2454</v>
      </c>
      <c r="G61" s="250"/>
      <c r="H61" s="221" t="s">
        <v>155</v>
      </c>
      <c r="I61" s="221" t="s">
        <v>159</v>
      </c>
      <c r="J61" s="221" t="s">
        <v>0</v>
      </c>
      <c r="K61" s="221" t="s">
        <v>160</v>
      </c>
      <c r="L61" s="221" t="s">
        <v>0</v>
      </c>
      <c r="M61" s="221" t="s">
        <v>251</v>
      </c>
      <c r="N61" s="48" t="s">
        <v>162</v>
      </c>
      <c r="O61" s="48" t="s">
        <v>0</v>
      </c>
      <c r="P61" s="48" t="s">
        <v>477</v>
      </c>
      <c r="Q61" s="48"/>
      <c r="R61" s="48"/>
      <c r="S61" s="48"/>
      <c r="T61" s="48"/>
      <c r="U61" s="104"/>
      <c r="V61" s="73"/>
      <c r="W61" s="74"/>
      <c r="X61" s="75"/>
      <c r="Y61" s="290"/>
      <c r="Z61" s="290"/>
      <c r="AA61" s="292"/>
      <c r="AB61" s="292"/>
      <c r="AC61" s="292"/>
      <c r="AD61" s="292"/>
      <c r="AE61" s="292"/>
      <c r="AF61" s="292"/>
      <c r="AG61" s="292"/>
      <c r="AH61" s="292"/>
      <c r="AI61" s="292"/>
      <c r="AJ61" s="292"/>
      <c r="AK61" s="292"/>
      <c r="AL61" s="292"/>
      <c r="AM61" s="292"/>
      <c r="AN61" s="292"/>
      <c r="AO61" s="292"/>
      <c r="AP61" s="292"/>
      <c r="AQ61" s="292"/>
      <c r="AR61" s="292"/>
      <c r="AS61" s="292"/>
      <c r="BI61" s="62"/>
      <c r="BJ61" s="62"/>
      <c r="BK61" s="62"/>
      <c r="BL61" s="62"/>
      <c r="BM61" s="62"/>
      <c r="BN61" s="62"/>
      <c r="BO61" s="62"/>
      <c r="BP61" s="62"/>
      <c r="BQ61" s="62"/>
      <c r="BR61" s="62"/>
      <c r="BS61" s="62"/>
      <c r="BT61" s="62"/>
      <c r="BU61" s="62"/>
      <c r="BV61" s="62"/>
      <c r="BW61" s="62"/>
    </row>
    <row r="62" spans="3:75" s="287" customFormat="1" ht="21" customHeight="1">
      <c r="C62" s="288"/>
      <c r="D62" s="431"/>
      <c r="E62" s="437"/>
      <c r="F62" s="289" t="s">
        <v>29</v>
      </c>
      <c r="G62" s="250"/>
      <c r="H62" s="221" t="s">
        <v>155</v>
      </c>
      <c r="I62" s="221" t="s">
        <v>159</v>
      </c>
      <c r="J62" s="221" t="s">
        <v>0</v>
      </c>
      <c r="K62" s="221" t="s">
        <v>160</v>
      </c>
      <c r="L62" s="221" t="s">
        <v>0</v>
      </c>
      <c r="M62" s="221" t="s">
        <v>253</v>
      </c>
      <c r="N62" s="48" t="s">
        <v>162</v>
      </c>
      <c r="O62" s="48" t="s">
        <v>0</v>
      </c>
      <c r="P62" s="48" t="s">
        <v>477</v>
      </c>
      <c r="Q62" s="48"/>
      <c r="R62" s="48"/>
      <c r="S62" s="48"/>
      <c r="T62" s="48"/>
      <c r="U62" s="104"/>
      <c r="V62" s="73"/>
      <c r="W62" s="74"/>
      <c r="X62" s="75"/>
      <c r="Y62" s="290"/>
      <c r="Z62" s="290"/>
      <c r="AA62" s="292"/>
      <c r="AB62" s="292"/>
      <c r="AC62" s="292"/>
      <c r="AD62" s="292"/>
      <c r="AE62" s="292"/>
      <c r="AF62" s="292"/>
      <c r="AG62" s="292"/>
      <c r="AH62" s="292"/>
      <c r="AI62" s="292"/>
      <c r="AJ62" s="292"/>
      <c r="AK62" s="292"/>
      <c r="AL62" s="292"/>
      <c r="AM62" s="292"/>
      <c r="AN62" s="292"/>
      <c r="AO62" s="292"/>
      <c r="AP62" s="292"/>
      <c r="AQ62" s="292"/>
      <c r="AR62" s="292"/>
      <c r="AS62" s="292"/>
      <c r="BI62" s="62"/>
      <c r="BJ62" s="62"/>
      <c r="BK62" s="62"/>
      <c r="BL62" s="62"/>
      <c r="BM62" s="62"/>
      <c r="BN62" s="62"/>
      <c r="BO62" s="62"/>
      <c r="BP62" s="62"/>
      <c r="BQ62" s="62"/>
      <c r="BR62" s="62"/>
      <c r="BS62" s="62"/>
      <c r="BT62" s="62"/>
      <c r="BU62" s="62"/>
      <c r="BV62" s="62"/>
      <c r="BW62" s="62"/>
    </row>
    <row r="63" spans="3:75" s="287" customFormat="1" ht="21" customHeight="1">
      <c r="C63" s="288"/>
      <c r="D63" s="431"/>
      <c r="E63" s="437"/>
      <c r="F63" s="289" t="s">
        <v>2455</v>
      </c>
      <c r="G63" s="250"/>
      <c r="H63" s="221" t="s">
        <v>155</v>
      </c>
      <c r="I63" s="221" t="s">
        <v>159</v>
      </c>
      <c r="J63" s="221" t="s">
        <v>0</v>
      </c>
      <c r="K63" s="221" t="s">
        <v>160</v>
      </c>
      <c r="L63" s="221" t="s">
        <v>0</v>
      </c>
      <c r="M63" s="221" t="s">
        <v>254</v>
      </c>
      <c r="N63" s="48" t="s">
        <v>162</v>
      </c>
      <c r="O63" s="48" t="s">
        <v>0</v>
      </c>
      <c r="P63" s="48" t="s">
        <v>477</v>
      </c>
      <c r="Q63" s="48"/>
      <c r="R63" s="48"/>
      <c r="S63" s="48"/>
      <c r="T63" s="48"/>
      <c r="U63" s="104"/>
      <c r="V63" s="73"/>
      <c r="W63" s="74"/>
      <c r="X63" s="75"/>
      <c r="Y63" s="290"/>
      <c r="Z63" s="290"/>
      <c r="AA63" s="292"/>
      <c r="AB63" s="292"/>
      <c r="AC63" s="292"/>
      <c r="AD63" s="292"/>
      <c r="AE63" s="292"/>
      <c r="AF63" s="292"/>
      <c r="AG63" s="292"/>
      <c r="AH63" s="292"/>
      <c r="AI63" s="292"/>
      <c r="AJ63" s="292"/>
      <c r="AK63" s="292"/>
      <c r="AL63" s="292"/>
      <c r="AM63" s="292"/>
      <c r="AN63" s="292"/>
      <c r="AO63" s="292"/>
      <c r="AP63" s="292"/>
      <c r="AQ63" s="292"/>
      <c r="AR63" s="292"/>
      <c r="AS63" s="292"/>
      <c r="BI63" s="62"/>
      <c r="BJ63" s="62"/>
      <c r="BK63" s="62"/>
      <c r="BL63" s="62"/>
      <c r="BM63" s="62"/>
      <c r="BN63" s="62"/>
      <c r="BO63" s="62"/>
      <c r="BP63" s="62"/>
      <c r="BQ63" s="62"/>
      <c r="BR63" s="62"/>
      <c r="BS63" s="62"/>
      <c r="BT63" s="62"/>
      <c r="BU63" s="62"/>
      <c r="BV63" s="62"/>
      <c r="BW63" s="62"/>
    </row>
    <row r="64" spans="3:75" s="287" customFormat="1" ht="21" customHeight="1">
      <c r="C64" s="288"/>
      <c r="D64" s="431"/>
      <c r="E64" s="437"/>
      <c r="F64" s="289" t="s">
        <v>30</v>
      </c>
      <c r="G64" s="250"/>
      <c r="H64" s="221" t="s">
        <v>155</v>
      </c>
      <c r="I64" s="221" t="s">
        <v>159</v>
      </c>
      <c r="J64" s="221" t="s">
        <v>0</v>
      </c>
      <c r="K64" s="221" t="s">
        <v>160</v>
      </c>
      <c r="L64" s="221" t="s">
        <v>0</v>
      </c>
      <c r="M64" s="221" t="s">
        <v>255</v>
      </c>
      <c r="N64" s="48" t="s">
        <v>162</v>
      </c>
      <c r="O64" s="48" t="s">
        <v>0</v>
      </c>
      <c r="P64" s="48" t="s">
        <v>477</v>
      </c>
      <c r="Q64" s="48"/>
      <c r="R64" s="48"/>
      <c r="S64" s="48"/>
      <c r="T64" s="48"/>
      <c r="U64" s="104"/>
      <c r="V64" s="73"/>
      <c r="W64" s="74"/>
      <c r="X64" s="75"/>
      <c r="Y64" s="290"/>
      <c r="Z64" s="290"/>
      <c r="AA64" s="292"/>
      <c r="AB64" s="292"/>
      <c r="AC64" s="292"/>
      <c r="AD64" s="292"/>
      <c r="AE64" s="292"/>
      <c r="AF64" s="292"/>
      <c r="AG64" s="292"/>
      <c r="AH64" s="292"/>
      <c r="AI64" s="292"/>
      <c r="AJ64" s="292"/>
      <c r="AK64" s="292"/>
      <c r="AL64" s="292"/>
      <c r="AM64" s="292"/>
      <c r="AN64" s="292"/>
      <c r="AO64" s="292"/>
      <c r="AP64" s="292"/>
      <c r="AQ64" s="292"/>
      <c r="AR64" s="292"/>
      <c r="AS64" s="292"/>
      <c r="BI64" s="62"/>
      <c r="BJ64" s="62"/>
      <c r="BK64" s="62"/>
      <c r="BL64" s="62"/>
      <c r="BM64" s="62"/>
      <c r="BN64" s="62"/>
      <c r="BO64" s="62"/>
      <c r="BP64" s="62"/>
      <c r="BQ64" s="62"/>
      <c r="BR64" s="62"/>
      <c r="BS64" s="62"/>
      <c r="BT64" s="62"/>
      <c r="BU64" s="62"/>
      <c r="BV64" s="62"/>
      <c r="BW64" s="62"/>
    </row>
    <row r="65" spans="3:75" s="287" customFormat="1" ht="21" customHeight="1">
      <c r="C65" s="288"/>
      <c r="D65" s="431"/>
      <c r="E65" s="437"/>
      <c r="F65" s="289" t="s">
        <v>2456</v>
      </c>
      <c r="G65" s="250"/>
      <c r="H65" s="221" t="s">
        <v>155</v>
      </c>
      <c r="I65" s="221" t="s">
        <v>159</v>
      </c>
      <c r="J65" s="221" t="s">
        <v>0</v>
      </c>
      <c r="K65" s="221" t="s">
        <v>160</v>
      </c>
      <c r="L65" s="221" t="s">
        <v>0</v>
      </c>
      <c r="M65" s="221" t="s">
        <v>256</v>
      </c>
      <c r="N65" s="48" t="s">
        <v>162</v>
      </c>
      <c r="O65" s="48" t="s">
        <v>0</v>
      </c>
      <c r="P65" s="48" t="s">
        <v>477</v>
      </c>
      <c r="Q65" s="48"/>
      <c r="R65" s="48"/>
      <c r="S65" s="48"/>
      <c r="T65" s="48"/>
      <c r="U65" s="104"/>
      <c r="V65" s="73"/>
      <c r="W65" s="74"/>
      <c r="X65" s="75"/>
      <c r="Y65" s="290"/>
      <c r="Z65" s="290"/>
      <c r="AA65" s="292"/>
      <c r="AB65" s="292"/>
      <c r="AC65" s="292"/>
      <c r="AD65" s="292"/>
      <c r="AE65" s="292"/>
      <c r="AF65" s="292"/>
      <c r="AG65" s="292"/>
      <c r="AH65" s="292"/>
      <c r="AI65" s="292"/>
      <c r="AJ65" s="292"/>
      <c r="AK65" s="292"/>
      <c r="AL65" s="292"/>
      <c r="AM65" s="292"/>
      <c r="AN65" s="292"/>
      <c r="AO65" s="292"/>
      <c r="AP65" s="292"/>
      <c r="AQ65" s="292"/>
      <c r="AR65" s="292"/>
      <c r="AS65" s="292"/>
      <c r="BI65" s="62"/>
      <c r="BJ65" s="62"/>
      <c r="BK65" s="62"/>
      <c r="BL65" s="62"/>
      <c r="BM65" s="62"/>
      <c r="BN65" s="62"/>
      <c r="BO65" s="62"/>
      <c r="BP65" s="62"/>
      <c r="BQ65" s="62"/>
      <c r="BR65" s="62"/>
      <c r="BS65" s="62"/>
      <c r="BT65" s="62"/>
      <c r="BU65" s="62"/>
      <c r="BV65" s="62"/>
      <c r="BW65" s="62"/>
    </row>
    <row r="66" spans="3:75" s="287" customFormat="1" ht="21" customHeight="1">
      <c r="C66" s="288"/>
      <c r="D66" s="431"/>
      <c r="E66" s="437"/>
      <c r="F66" s="289" t="s">
        <v>31</v>
      </c>
      <c r="G66" s="250"/>
      <c r="H66" s="221" t="s">
        <v>155</v>
      </c>
      <c r="I66" s="221" t="s">
        <v>159</v>
      </c>
      <c r="J66" s="221" t="s">
        <v>0</v>
      </c>
      <c r="K66" s="221" t="s">
        <v>160</v>
      </c>
      <c r="L66" s="221" t="s">
        <v>0</v>
      </c>
      <c r="M66" s="221" t="s">
        <v>257</v>
      </c>
      <c r="N66" s="48" t="s">
        <v>162</v>
      </c>
      <c r="O66" s="48" t="s">
        <v>0</v>
      </c>
      <c r="P66" s="48" t="s">
        <v>477</v>
      </c>
      <c r="Q66" s="48"/>
      <c r="R66" s="48"/>
      <c r="S66" s="48"/>
      <c r="T66" s="48"/>
      <c r="U66" s="104"/>
      <c r="V66" s="73"/>
      <c r="W66" s="74"/>
      <c r="X66" s="75"/>
      <c r="Y66" s="290"/>
      <c r="Z66" s="290"/>
      <c r="AA66" s="292"/>
      <c r="AB66" s="292"/>
      <c r="AC66" s="292"/>
      <c r="AD66" s="292"/>
      <c r="AE66" s="292"/>
      <c r="AF66" s="292"/>
      <c r="AG66" s="292"/>
      <c r="AH66" s="292"/>
      <c r="AI66" s="292"/>
      <c r="AJ66" s="292"/>
      <c r="AK66" s="292"/>
      <c r="AL66" s="292"/>
      <c r="AM66" s="292"/>
      <c r="AN66" s="292"/>
      <c r="AO66" s="292"/>
      <c r="AP66" s="292"/>
      <c r="AQ66" s="292"/>
      <c r="AR66" s="292"/>
      <c r="AS66" s="292"/>
      <c r="BI66" s="62"/>
      <c r="BJ66" s="62"/>
      <c r="BK66" s="62"/>
      <c r="BL66" s="62"/>
      <c r="BM66" s="62"/>
      <c r="BN66" s="62"/>
      <c r="BO66" s="62"/>
      <c r="BP66" s="62"/>
      <c r="BQ66" s="62"/>
      <c r="BR66" s="62"/>
      <c r="BS66" s="62"/>
      <c r="BT66" s="62"/>
      <c r="BU66" s="62"/>
      <c r="BV66" s="62"/>
      <c r="BW66" s="62"/>
    </row>
    <row r="67" spans="3:75" s="287" customFormat="1" ht="21" customHeight="1">
      <c r="C67" s="288"/>
      <c r="D67" s="431"/>
      <c r="E67" s="437"/>
      <c r="F67" s="289" t="s">
        <v>32</v>
      </c>
      <c r="G67" s="250"/>
      <c r="H67" s="221" t="s">
        <v>155</v>
      </c>
      <c r="I67" s="221" t="s">
        <v>159</v>
      </c>
      <c r="J67" s="221" t="s">
        <v>0</v>
      </c>
      <c r="K67" s="221" t="s">
        <v>160</v>
      </c>
      <c r="L67" s="221" t="s">
        <v>0</v>
      </c>
      <c r="M67" s="221" t="s">
        <v>258</v>
      </c>
      <c r="N67" s="48" t="s">
        <v>162</v>
      </c>
      <c r="O67" s="48" t="s">
        <v>0</v>
      </c>
      <c r="P67" s="48" t="s">
        <v>477</v>
      </c>
      <c r="Q67" s="48"/>
      <c r="R67" s="48"/>
      <c r="S67" s="48"/>
      <c r="T67" s="48"/>
      <c r="U67" s="104"/>
      <c r="V67" s="73"/>
      <c r="W67" s="74"/>
      <c r="X67" s="75"/>
      <c r="Y67" s="290"/>
      <c r="Z67" s="290"/>
      <c r="AA67" s="292"/>
      <c r="AB67" s="292"/>
      <c r="AC67" s="292"/>
      <c r="AD67" s="292"/>
      <c r="AE67" s="292"/>
      <c r="AF67" s="292"/>
      <c r="AG67" s="292"/>
      <c r="AH67" s="292"/>
      <c r="AI67" s="292"/>
      <c r="AJ67" s="292"/>
      <c r="AK67" s="292"/>
      <c r="AL67" s="292"/>
      <c r="AM67" s="292"/>
      <c r="AN67" s="292"/>
      <c r="AO67" s="292"/>
      <c r="AP67" s="292"/>
      <c r="AQ67" s="292"/>
      <c r="AR67" s="292"/>
      <c r="AS67" s="292"/>
      <c r="BI67" s="62"/>
      <c r="BJ67" s="62"/>
      <c r="BK67" s="62"/>
      <c r="BL67" s="62"/>
      <c r="BM67" s="62"/>
      <c r="BN67" s="62"/>
      <c r="BO67" s="62"/>
      <c r="BP67" s="62"/>
      <c r="BQ67" s="62"/>
      <c r="BR67" s="62"/>
      <c r="BS67" s="62"/>
      <c r="BT67" s="62"/>
      <c r="BU67" s="62"/>
      <c r="BV67" s="62"/>
      <c r="BW67" s="62"/>
    </row>
    <row r="68" spans="3:75" s="287" customFormat="1" ht="21" customHeight="1">
      <c r="C68" s="288"/>
      <c r="D68" s="431"/>
      <c r="E68" s="437"/>
      <c r="F68" s="289" t="s">
        <v>2398</v>
      </c>
      <c r="G68" s="250"/>
      <c r="H68" s="221" t="s">
        <v>155</v>
      </c>
      <c r="I68" s="221" t="s">
        <v>159</v>
      </c>
      <c r="J68" s="221" t="s">
        <v>0</v>
      </c>
      <c r="K68" s="221" t="s">
        <v>160</v>
      </c>
      <c r="L68" s="221" t="s">
        <v>0</v>
      </c>
      <c r="M68" s="221" t="s">
        <v>259</v>
      </c>
      <c r="N68" s="48" t="s">
        <v>162</v>
      </c>
      <c r="O68" s="48" t="s">
        <v>0</v>
      </c>
      <c r="P68" s="48" t="s">
        <v>477</v>
      </c>
      <c r="Q68" s="48"/>
      <c r="R68" s="48"/>
      <c r="S68" s="48"/>
      <c r="T68" s="48"/>
      <c r="U68" s="104"/>
      <c r="V68" s="73"/>
      <c r="W68" s="74"/>
      <c r="X68" s="75"/>
      <c r="Y68" s="290"/>
      <c r="Z68" s="290"/>
      <c r="AA68" s="292"/>
      <c r="AB68" s="292"/>
      <c r="AC68" s="292"/>
      <c r="AD68" s="292"/>
      <c r="AE68" s="292"/>
      <c r="AF68" s="292"/>
      <c r="AG68" s="292"/>
      <c r="AH68" s="292"/>
      <c r="AI68" s="292"/>
      <c r="AJ68" s="292"/>
      <c r="AK68" s="292"/>
      <c r="AL68" s="292"/>
      <c r="AM68" s="292"/>
      <c r="AN68" s="292"/>
      <c r="AO68" s="292"/>
      <c r="AP68" s="292"/>
      <c r="AQ68" s="292"/>
      <c r="AR68" s="292"/>
      <c r="AS68" s="292"/>
      <c r="BI68" s="62"/>
      <c r="BJ68" s="62"/>
      <c r="BK68" s="62"/>
      <c r="BL68" s="62"/>
      <c r="BM68" s="62"/>
      <c r="BN68" s="62"/>
      <c r="BO68" s="62"/>
      <c r="BP68" s="62"/>
      <c r="BQ68" s="62"/>
      <c r="BR68" s="62"/>
      <c r="BS68" s="62"/>
      <c r="BT68" s="62"/>
      <c r="BU68" s="62"/>
      <c r="BV68" s="62"/>
      <c r="BW68" s="62"/>
    </row>
    <row r="69" spans="3:75" s="287" customFormat="1" ht="21" customHeight="1">
      <c r="C69" s="288"/>
      <c r="D69" s="431"/>
      <c r="E69" s="437"/>
      <c r="F69" s="295" t="s">
        <v>2399</v>
      </c>
      <c r="G69" s="250"/>
      <c r="H69" s="221" t="s">
        <v>155</v>
      </c>
      <c r="I69" s="221" t="s">
        <v>159</v>
      </c>
      <c r="J69" s="221" t="s">
        <v>0</v>
      </c>
      <c r="K69" s="221" t="s">
        <v>160</v>
      </c>
      <c r="L69" s="221" t="s">
        <v>0</v>
      </c>
      <c r="M69" s="221" t="s">
        <v>260</v>
      </c>
      <c r="N69" s="48" t="s">
        <v>162</v>
      </c>
      <c r="O69" s="48" t="s">
        <v>0</v>
      </c>
      <c r="P69" s="48" t="s">
        <v>477</v>
      </c>
      <c r="Q69" s="48"/>
      <c r="R69" s="48"/>
      <c r="S69" s="48"/>
      <c r="T69" s="48"/>
      <c r="U69" s="107"/>
      <c r="V69" s="21" t="str">
        <f>IF(OR(SUMPRODUCT(--(V14:V68=""),--(W14:W68=""))&gt;0,COUNTIF(W14:W68,"M")&gt;0,COUNTIF(W14:W68,"X")=55),"",SUM(V14:V68))</f>
        <v/>
      </c>
      <c r="W69" s="22" t="str">
        <f>IF(AND(COUNTIF(W14:W68,"X")=55,SUM(V14:V68)=0,ISNUMBER(V69)),"",IF(COUNTIF(W14:W68,"M")&gt;0,"M",IF(AND(COUNTIF(W14:W68,W14)=55,OR(W14="X",W14="W",W14="Z")),UPPER(W14),"")))</f>
        <v/>
      </c>
      <c r="X69" s="23"/>
      <c r="Y69" s="296"/>
      <c r="Z69" s="297"/>
      <c r="AA69" s="298"/>
      <c r="AB69" s="298"/>
      <c r="AC69" s="298"/>
      <c r="AD69" s="298"/>
      <c r="AE69" s="298"/>
      <c r="AF69" s="298"/>
      <c r="AG69" s="298"/>
      <c r="AH69" s="298"/>
      <c r="AI69" s="298"/>
      <c r="AJ69" s="298"/>
      <c r="AK69" s="298"/>
      <c r="AL69" s="298"/>
      <c r="AM69" s="298"/>
      <c r="AN69" s="298"/>
      <c r="AO69" s="298"/>
      <c r="AP69" s="298"/>
      <c r="AQ69" s="298"/>
      <c r="AR69" s="298"/>
      <c r="AS69" s="298"/>
      <c r="BI69" s="62"/>
      <c r="BJ69" s="62"/>
      <c r="BK69" s="62"/>
      <c r="BL69" s="62"/>
      <c r="BM69" s="62"/>
      <c r="BN69" s="62"/>
      <c r="BO69" s="62"/>
      <c r="BP69" s="62"/>
      <c r="BQ69" s="62"/>
      <c r="BR69" s="62"/>
      <c r="BS69" s="62"/>
      <c r="BT69" s="62"/>
      <c r="BU69" s="62"/>
      <c r="BV69" s="62"/>
      <c r="BW69" s="62"/>
    </row>
    <row r="70" spans="3:75" ht="21" customHeight="1">
      <c r="C70" s="266"/>
      <c r="D70" s="431" t="s">
        <v>2379</v>
      </c>
      <c r="E70" s="432" t="s">
        <v>2400</v>
      </c>
      <c r="F70" s="289" t="s">
        <v>33</v>
      </c>
      <c r="G70" s="250"/>
      <c r="H70" s="221" t="s">
        <v>155</v>
      </c>
      <c r="I70" s="221" t="s">
        <v>159</v>
      </c>
      <c r="J70" s="221" t="s">
        <v>0</v>
      </c>
      <c r="K70" s="221" t="s">
        <v>160</v>
      </c>
      <c r="L70" s="221" t="s">
        <v>0</v>
      </c>
      <c r="M70" s="221" t="s">
        <v>261</v>
      </c>
      <c r="N70" s="48" t="s">
        <v>162</v>
      </c>
      <c r="O70" s="48" t="s">
        <v>0</v>
      </c>
      <c r="P70" s="48" t="s">
        <v>477</v>
      </c>
      <c r="Q70" s="48"/>
      <c r="R70" s="48"/>
      <c r="S70" s="48"/>
      <c r="T70" s="48"/>
      <c r="U70" s="108"/>
      <c r="V70" s="73"/>
      <c r="W70" s="74"/>
      <c r="X70" s="75"/>
      <c r="Y70" s="299"/>
      <c r="Z70" s="299"/>
      <c r="AA70" s="300"/>
      <c r="AB70" s="300"/>
      <c r="AC70" s="300"/>
      <c r="AD70" s="300"/>
      <c r="AE70" s="300"/>
      <c r="AF70" s="300"/>
      <c r="AG70" s="300"/>
      <c r="AH70" s="300"/>
      <c r="AI70" s="300"/>
      <c r="AJ70" s="300"/>
      <c r="AK70" s="300"/>
      <c r="AL70" s="300"/>
      <c r="AM70" s="300"/>
      <c r="AN70" s="300"/>
      <c r="AO70" s="300"/>
      <c r="AP70" s="300"/>
      <c r="AQ70" s="300"/>
      <c r="AR70" s="300"/>
      <c r="AS70" s="300"/>
      <c r="BI70" s="57"/>
      <c r="BJ70" s="57"/>
      <c r="BK70" s="57"/>
      <c r="BL70" s="57"/>
      <c r="BM70" s="57"/>
      <c r="BN70" s="57"/>
      <c r="BO70" s="57"/>
      <c r="BP70" s="57"/>
      <c r="BQ70" s="57"/>
      <c r="BR70" s="57"/>
      <c r="BS70" s="57"/>
      <c r="BT70" s="57"/>
      <c r="BU70" s="57"/>
      <c r="BV70" s="57"/>
      <c r="BW70" s="57"/>
    </row>
    <row r="71" spans="3:75" ht="21" customHeight="1">
      <c r="C71" s="266"/>
      <c r="D71" s="431"/>
      <c r="E71" s="432"/>
      <c r="F71" s="289" t="s">
        <v>2457</v>
      </c>
      <c r="G71" s="250"/>
      <c r="H71" s="221" t="s">
        <v>155</v>
      </c>
      <c r="I71" s="221" t="s">
        <v>159</v>
      </c>
      <c r="J71" s="221" t="s">
        <v>0</v>
      </c>
      <c r="K71" s="221" t="s">
        <v>160</v>
      </c>
      <c r="L71" s="221" t="s">
        <v>0</v>
      </c>
      <c r="M71" s="221" t="s">
        <v>262</v>
      </c>
      <c r="N71" s="48" t="s">
        <v>162</v>
      </c>
      <c r="O71" s="48" t="s">
        <v>0</v>
      </c>
      <c r="P71" s="48" t="s">
        <v>477</v>
      </c>
      <c r="Q71" s="48"/>
      <c r="R71" s="48"/>
      <c r="S71" s="48"/>
      <c r="T71" s="48"/>
      <c r="U71" s="108"/>
      <c r="V71" s="73"/>
      <c r="W71" s="74"/>
      <c r="X71" s="75"/>
      <c r="Y71" s="299"/>
      <c r="Z71" s="299"/>
      <c r="AA71" s="300"/>
      <c r="AB71" s="300"/>
      <c r="AC71" s="300"/>
      <c r="AD71" s="300"/>
      <c r="AE71" s="300"/>
      <c r="AF71" s="300"/>
      <c r="AG71" s="300"/>
      <c r="AH71" s="300"/>
      <c r="AI71" s="300"/>
      <c r="AJ71" s="300"/>
      <c r="AK71" s="300"/>
      <c r="AL71" s="300"/>
      <c r="AM71" s="300"/>
      <c r="AN71" s="300"/>
      <c r="AO71" s="300"/>
      <c r="AP71" s="300"/>
      <c r="AQ71" s="300"/>
      <c r="AR71" s="300"/>
      <c r="AS71" s="300"/>
      <c r="BI71" s="57"/>
      <c r="BJ71" s="57"/>
      <c r="BK71" s="57"/>
      <c r="BL71" s="57"/>
      <c r="BM71" s="57"/>
      <c r="BN71" s="57"/>
      <c r="BO71" s="57"/>
      <c r="BP71" s="57"/>
      <c r="BQ71" s="57"/>
      <c r="BR71" s="57"/>
      <c r="BS71" s="57"/>
      <c r="BT71" s="57"/>
      <c r="BU71" s="57"/>
      <c r="BV71" s="57"/>
      <c r="BW71" s="57"/>
    </row>
    <row r="72" spans="3:75" ht="21" customHeight="1">
      <c r="C72" s="266"/>
      <c r="D72" s="431"/>
      <c r="E72" s="432"/>
      <c r="F72" s="289" t="s">
        <v>2458</v>
      </c>
      <c r="G72" s="250"/>
      <c r="H72" s="221" t="s">
        <v>155</v>
      </c>
      <c r="I72" s="221" t="s">
        <v>159</v>
      </c>
      <c r="J72" s="221" t="s">
        <v>0</v>
      </c>
      <c r="K72" s="221" t="s">
        <v>160</v>
      </c>
      <c r="L72" s="221" t="s">
        <v>0</v>
      </c>
      <c r="M72" s="221" t="s">
        <v>263</v>
      </c>
      <c r="N72" s="48" t="s">
        <v>162</v>
      </c>
      <c r="O72" s="48" t="s">
        <v>0</v>
      </c>
      <c r="P72" s="48" t="s">
        <v>477</v>
      </c>
      <c r="Q72" s="48"/>
      <c r="R72" s="48"/>
      <c r="S72" s="48"/>
      <c r="T72" s="48"/>
      <c r="U72" s="108"/>
      <c r="V72" s="73"/>
      <c r="W72" s="74"/>
      <c r="X72" s="75"/>
      <c r="Y72" s="299"/>
      <c r="Z72" s="299"/>
      <c r="AA72" s="300"/>
      <c r="AB72" s="300"/>
      <c r="AC72" s="300"/>
      <c r="AD72" s="300"/>
      <c r="AE72" s="300"/>
      <c r="AF72" s="300"/>
      <c r="AG72" s="300"/>
      <c r="AH72" s="300"/>
      <c r="AI72" s="300"/>
      <c r="AJ72" s="300"/>
      <c r="AK72" s="300"/>
      <c r="AL72" s="300"/>
      <c r="AM72" s="300"/>
      <c r="AN72" s="300"/>
      <c r="AO72" s="300"/>
      <c r="AP72" s="300"/>
      <c r="AQ72" s="300"/>
      <c r="AR72" s="300"/>
      <c r="AS72" s="300"/>
      <c r="BI72" s="57"/>
      <c r="BJ72" s="57"/>
      <c r="BK72" s="57"/>
      <c r="BL72" s="57"/>
      <c r="BM72" s="57"/>
      <c r="BN72" s="57"/>
      <c r="BO72" s="57"/>
      <c r="BP72" s="57"/>
      <c r="BQ72" s="57"/>
      <c r="BR72" s="57"/>
      <c r="BS72" s="57"/>
      <c r="BT72" s="57"/>
      <c r="BU72" s="57"/>
      <c r="BV72" s="57"/>
      <c r="BW72" s="57"/>
    </row>
    <row r="73" spans="3:75" ht="21" customHeight="1">
      <c r="C73" s="266"/>
      <c r="D73" s="431"/>
      <c r="E73" s="432"/>
      <c r="F73" s="289" t="s">
        <v>2401</v>
      </c>
      <c r="G73" s="250"/>
      <c r="H73" s="221" t="s">
        <v>155</v>
      </c>
      <c r="I73" s="221" t="s">
        <v>159</v>
      </c>
      <c r="J73" s="221" t="s">
        <v>0</v>
      </c>
      <c r="K73" s="221" t="s">
        <v>160</v>
      </c>
      <c r="L73" s="221" t="s">
        <v>0</v>
      </c>
      <c r="M73" s="221" t="s">
        <v>264</v>
      </c>
      <c r="N73" s="48" t="s">
        <v>162</v>
      </c>
      <c r="O73" s="48" t="s">
        <v>0</v>
      </c>
      <c r="P73" s="48" t="s">
        <v>477</v>
      </c>
      <c r="Q73" s="48"/>
      <c r="R73" s="48"/>
      <c r="S73" s="48"/>
      <c r="T73" s="48"/>
      <c r="U73" s="108"/>
      <c r="V73" s="73"/>
      <c r="W73" s="74"/>
      <c r="X73" s="75"/>
      <c r="Y73" s="299"/>
      <c r="Z73" s="299"/>
      <c r="AA73" s="300"/>
      <c r="AB73" s="300"/>
      <c r="AC73" s="300"/>
      <c r="AD73" s="300"/>
      <c r="AE73" s="300"/>
      <c r="AF73" s="300"/>
      <c r="AG73" s="300"/>
      <c r="AH73" s="300"/>
      <c r="AI73" s="300"/>
      <c r="AJ73" s="300"/>
      <c r="AK73" s="300"/>
      <c r="AL73" s="300"/>
      <c r="AM73" s="300"/>
      <c r="AN73" s="300"/>
      <c r="AO73" s="300"/>
      <c r="AP73" s="300"/>
      <c r="AQ73" s="300"/>
      <c r="AR73" s="300"/>
      <c r="AS73" s="300"/>
      <c r="BI73" s="57"/>
      <c r="BJ73" s="57"/>
      <c r="BK73" s="57"/>
      <c r="BL73" s="57"/>
      <c r="BM73" s="57"/>
      <c r="BN73" s="57"/>
      <c r="BO73" s="57"/>
      <c r="BP73" s="57"/>
      <c r="BQ73" s="57"/>
      <c r="BR73" s="57"/>
      <c r="BS73" s="57"/>
      <c r="BT73" s="57"/>
      <c r="BU73" s="57"/>
      <c r="BV73" s="57"/>
      <c r="BW73" s="57"/>
    </row>
    <row r="74" spans="3:75" ht="21" customHeight="1">
      <c r="C74" s="266"/>
      <c r="D74" s="431"/>
      <c r="E74" s="432"/>
      <c r="F74" s="295" t="s">
        <v>2402</v>
      </c>
      <c r="G74" s="250"/>
      <c r="H74" s="221" t="s">
        <v>155</v>
      </c>
      <c r="I74" s="221" t="s">
        <v>159</v>
      </c>
      <c r="J74" s="221" t="s">
        <v>0</v>
      </c>
      <c r="K74" s="221" t="s">
        <v>160</v>
      </c>
      <c r="L74" s="221" t="s">
        <v>0</v>
      </c>
      <c r="M74" s="221" t="s">
        <v>169</v>
      </c>
      <c r="N74" s="48" t="s">
        <v>162</v>
      </c>
      <c r="O74" s="48" t="s">
        <v>0</v>
      </c>
      <c r="P74" s="48" t="s">
        <v>477</v>
      </c>
      <c r="Q74" s="48"/>
      <c r="R74" s="48"/>
      <c r="S74" s="48"/>
      <c r="T74" s="48"/>
      <c r="U74" s="109"/>
      <c r="V74" s="21" t="str">
        <f>IF(OR(SUMPRODUCT(--(V70:V73=""),--(W70:W73=""))&gt;0,COUNTIF(W70:W73,"M")&gt;0,COUNTIF(W70:W73,"X")=4),"",SUM(V70:V73))</f>
        <v/>
      </c>
      <c r="W74" s="22" t="str">
        <f>IF(AND(COUNTIF(W70:W73,"X")=4,SUM(V70:V73)=0,ISNUMBER(V74)),"",IF(COUNTIF(W70:W73,"M")&gt;0,"M",IF(AND(COUNTIF(W70:W73,W70)=4,OR(W70="X",W70="W",W70="Z")),UPPER(W70),"")))</f>
        <v/>
      </c>
      <c r="X74" s="23"/>
      <c r="Y74" s="299"/>
      <c r="Z74" s="301"/>
      <c r="AA74" s="264"/>
      <c r="AB74" s="264"/>
      <c r="AC74" s="264"/>
      <c r="AD74" s="264"/>
      <c r="AE74" s="264"/>
      <c r="AF74" s="264"/>
      <c r="AG74" s="264"/>
      <c r="AH74" s="264"/>
      <c r="AI74" s="264"/>
      <c r="AJ74" s="264"/>
      <c r="AK74" s="264"/>
      <c r="AL74" s="264"/>
      <c r="AM74" s="264"/>
      <c r="AN74" s="264"/>
      <c r="AO74" s="264"/>
      <c r="AP74" s="264"/>
      <c r="AQ74" s="264"/>
      <c r="AR74" s="264"/>
      <c r="AS74" s="264"/>
      <c r="BI74" s="57"/>
      <c r="BJ74" s="57"/>
      <c r="BK74" s="57"/>
      <c r="BL74" s="57"/>
      <c r="BM74" s="57"/>
      <c r="BN74" s="57"/>
      <c r="BO74" s="57"/>
      <c r="BP74" s="57"/>
      <c r="BQ74" s="57"/>
      <c r="BR74" s="57"/>
      <c r="BS74" s="57"/>
      <c r="BT74" s="57"/>
      <c r="BU74" s="57"/>
      <c r="BV74" s="57"/>
      <c r="BW74" s="57"/>
    </row>
    <row r="75" spans="3:75" ht="21" customHeight="1">
      <c r="C75" s="266"/>
      <c r="D75" s="431" t="s">
        <v>2379</v>
      </c>
      <c r="E75" s="432" t="s">
        <v>2403</v>
      </c>
      <c r="F75" s="289" t="s">
        <v>2459</v>
      </c>
      <c r="G75" s="250"/>
      <c r="H75" s="221" t="s">
        <v>155</v>
      </c>
      <c r="I75" s="221" t="s">
        <v>159</v>
      </c>
      <c r="J75" s="221" t="s">
        <v>0</v>
      </c>
      <c r="K75" s="221" t="s">
        <v>160</v>
      </c>
      <c r="L75" s="221" t="s">
        <v>0</v>
      </c>
      <c r="M75" s="221" t="s">
        <v>265</v>
      </c>
      <c r="N75" s="48" t="s">
        <v>162</v>
      </c>
      <c r="O75" s="48" t="s">
        <v>0</v>
      </c>
      <c r="P75" s="48" t="s">
        <v>477</v>
      </c>
      <c r="Q75" s="48"/>
      <c r="R75" s="48"/>
      <c r="S75" s="48"/>
      <c r="T75" s="48"/>
      <c r="U75" s="108"/>
      <c r="V75" s="73"/>
      <c r="W75" s="74"/>
      <c r="X75" s="75"/>
      <c r="Y75" s="299"/>
      <c r="Z75" s="299"/>
      <c r="AA75" s="300"/>
      <c r="AB75" s="300"/>
      <c r="AC75" s="300"/>
      <c r="AD75" s="300"/>
      <c r="AE75" s="300"/>
      <c r="AF75" s="300"/>
      <c r="AG75" s="300"/>
      <c r="AH75" s="300"/>
      <c r="AI75" s="300"/>
      <c r="AJ75" s="300"/>
      <c r="AK75" s="300"/>
      <c r="AL75" s="300"/>
      <c r="AM75" s="300"/>
      <c r="AN75" s="300"/>
      <c r="AO75" s="300"/>
      <c r="AP75" s="300"/>
      <c r="AQ75" s="300"/>
      <c r="AR75" s="300"/>
      <c r="AS75" s="300"/>
      <c r="BI75" s="57"/>
      <c r="BJ75" s="57"/>
      <c r="BK75" s="57"/>
      <c r="BL75" s="57"/>
      <c r="BM75" s="57"/>
      <c r="BN75" s="57"/>
      <c r="BO75" s="57"/>
      <c r="BP75" s="57"/>
      <c r="BQ75" s="57"/>
      <c r="BR75" s="57"/>
      <c r="BS75" s="57"/>
      <c r="BT75" s="57"/>
      <c r="BU75" s="57"/>
      <c r="BV75" s="57"/>
      <c r="BW75" s="57"/>
    </row>
    <row r="76" spans="3:75" ht="21" customHeight="1">
      <c r="C76" s="266"/>
      <c r="D76" s="431"/>
      <c r="E76" s="432"/>
      <c r="F76" s="289" t="s">
        <v>2460</v>
      </c>
      <c r="G76" s="250"/>
      <c r="H76" s="221" t="s">
        <v>155</v>
      </c>
      <c r="I76" s="221" t="s">
        <v>159</v>
      </c>
      <c r="J76" s="221" t="s">
        <v>0</v>
      </c>
      <c r="K76" s="221" t="s">
        <v>160</v>
      </c>
      <c r="L76" s="221" t="s">
        <v>0</v>
      </c>
      <c r="M76" s="221" t="s">
        <v>266</v>
      </c>
      <c r="N76" s="48" t="s">
        <v>162</v>
      </c>
      <c r="O76" s="48" t="s">
        <v>0</v>
      </c>
      <c r="P76" s="48" t="s">
        <v>477</v>
      </c>
      <c r="Q76" s="48"/>
      <c r="R76" s="48"/>
      <c r="S76" s="48"/>
      <c r="T76" s="48"/>
      <c r="U76" s="108"/>
      <c r="V76" s="73"/>
      <c r="W76" s="74"/>
      <c r="X76" s="75"/>
      <c r="Y76" s="299"/>
      <c r="Z76" s="299"/>
      <c r="AA76" s="300"/>
      <c r="AB76" s="300"/>
      <c r="AC76" s="300"/>
      <c r="AD76" s="300"/>
      <c r="AE76" s="300"/>
      <c r="AF76" s="300"/>
      <c r="AG76" s="300"/>
      <c r="AH76" s="300"/>
      <c r="AI76" s="300"/>
      <c r="AJ76" s="300"/>
      <c r="AK76" s="300"/>
      <c r="AL76" s="300"/>
      <c r="AM76" s="300"/>
      <c r="AN76" s="300"/>
      <c r="AO76" s="300"/>
      <c r="AP76" s="300"/>
      <c r="AQ76" s="300"/>
      <c r="AR76" s="300"/>
      <c r="AS76" s="300"/>
      <c r="BI76" s="57"/>
      <c r="BJ76" s="57"/>
      <c r="BK76" s="57"/>
      <c r="BL76" s="57"/>
      <c r="BM76" s="57"/>
      <c r="BN76" s="57"/>
      <c r="BO76" s="57"/>
      <c r="BP76" s="57"/>
      <c r="BQ76" s="57"/>
      <c r="BR76" s="57"/>
      <c r="BS76" s="57"/>
      <c r="BT76" s="57"/>
      <c r="BU76" s="57"/>
      <c r="BV76" s="57"/>
      <c r="BW76" s="57"/>
    </row>
    <row r="77" spans="3:75" ht="21" customHeight="1">
      <c r="C77" s="266"/>
      <c r="D77" s="431"/>
      <c r="E77" s="432"/>
      <c r="F77" s="289" t="s">
        <v>34</v>
      </c>
      <c r="G77" s="250"/>
      <c r="H77" s="221" t="s">
        <v>155</v>
      </c>
      <c r="I77" s="221" t="s">
        <v>159</v>
      </c>
      <c r="J77" s="221" t="s">
        <v>0</v>
      </c>
      <c r="K77" s="221" t="s">
        <v>160</v>
      </c>
      <c r="L77" s="221" t="s">
        <v>0</v>
      </c>
      <c r="M77" s="221" t="s">
        <v>267</v>
      </c>
      <c r="N77" s="48" t="s">
        <v>162</v>
      </c>
      <c r="O77" s="48" t="s">
        <v>0</v>
      </c>
      <c r="P77" s="48" t="s">
        <v>477</v>
      </c>
      <c r="Q77" s="48"/>
      <c r="R77" s="48"/>
      <c r="S77" s="48"/>
      <c r="T77" s="48"/>
      <c r="U77" s="108"/>
      <c r="V77" s="73"/>
      <c r="W77" s="74"/>
      <c r="X77" s="75"/>
      <c r="Y77" s="299"/>
      <c r="Z77" s="299"/>
      <c r="AA77" s="300"/>
      <c r="AB77" s="300"/>
      <c r="AC77" s="300"/>
      <c r="AD77" s="300"/>
      <c r="AE77" s="300"/>
      <c r="AF77" s="300"/>
      <c r="AG77" s="300"/>
      <c r="AH77" s="300"/>
      <c r="AI77" s="300"/>
      <c r="AJ77" s="300"/>
      <c r="AK77" s="300"/>
      <c r="AL77" s="300"/>
      <c r="AM77" s="300"/>
      <c r="AN77" s="300"/>
      <c r="AO77" s="300"/>
      <c r="AP77" s="300"/>
      <c r="AQ77" s="300"/>
      <c r="AR77" s="300"/>
      <c r="AS77" s="300"/>
      <c r="BI77" s="57"/>
      <c r="BJ77" s="57"/>
      <c r="BK77" s="57"/>
      <c r="BL77" s="57"/>
      <c r="BM77" s="57"/>
      <c r="BN77" s="57"/>
      <c r="BO77" s="57"/>
      <c r="BP77" s="57"/>
      <c r="BQ77" s="57"/>
      <c r="BR77" s="57"/>
      <c r="BS77" s="57"/>
      <c r="BT77" s="57"/>
      <c r="BU77" s="57"/>
      <c r="BV77" s="57"/>
      <c r="BW77" s="57"/>
    </row>
    <row r="78" spans="3:75" ht="21" customHeight="1">
      <c r="C78" s="266"/>
      <c r="D78" s="431"/>
      <c r="E78" s="432"/>
      <c r="F78" s="289" t="s">
        <v>35</v>
      </c>
      <c r="G78" s="250"/>
      <c r="H78" s="221" t="s">
        <v>155</v>
      </c>
      <c r="I78" s="221" t="s">
        <v>159</v>
      </c>
      <c r="J78" s="221" t="s">
        <v>0</v>
      </c>
      <c r="K78" s="221" t="s">
        <v>160</v>
      </c>
      <c r="L78" s="221" t="s">
        <v>0</v>
      </c>
      <c r="M78" s="221" t="s">
        <v>268</v>
      </c>
      <c r="N78" s="48" t="s">
        <v>162</v>
      </c>
      <c r="O78" s="48" t="s">
        <v>0</v>
      </c>
      <c r="P78" s="48" t="s">
        <v>477</v>
      </c>
      <c r="Q78" s="48"/>
      <c r="R78" s="48"/>
      <c r="S78" s="48"/>
      <c r="T78" s="48"/>
      <c r="U78" s="108"/>
      <c r="V78" s="73"/>
      <c r="W78" s="74"/>
      <c r="X78" s="75"/>
      <c r="Y78" s="299"/>
      <c r="Z78" s="302"/>
      <c r="BI78" s="57"/>
      <c r="BJ78" s="57"/>
      <c r="BK78" s="57"/>
      <c r="BL78" s="57"/>
      <c r="BM78" s="57"/>
      <c r="BN78" s="57"/>
      <c r="BO78" s="57"/>
      <c r="BP78" s="57"/>
      <c r="BQ78" s="57"/>
      <c r="BR78" s="57"/>
      <c r="BS78" s="57"/>
      <c r="BT78" s="57"/>
      <c r="BU78" s="57"/>
      <c r="BV78" s="57"/>
      <c r="BW78" s="57"/>
    </row>
    <row r="79" spans="3:75" ht="21" customHeight="1">
      <c r="C79" s="266"/>
      <c r="D79" s="431"/>
      <c r="E79" s="432"/>
      <c r="F79" s="289" t="s">
        <v>36</v>
      </c>
      <c r="G79" s="250"/>
      <c r="H79" s="221" t="s">
        <v>155</v>
      </c>
      <c r="I79" s="221" t="s">
        <v>159</v>
      </c>
      <c r="J79" s="221" t="s">
        <v>0</v>
      </c>
      <c r="K79" s="221" t="s">
        <v>160</v>
      </c>
      <c r="L79" s="221" t="s">
        <v>0</v>
      </c>
      <c r="M79" s="221" t="s">
        <v>269</v>
      </c>
      <c r="N79" s="48" t="s">
        <v>162</v>
      </c>
      <c r="O79" s="48" t="s">
        <v>0</v>
      </c>
      <c r="P79" s="48" t="s">
        <v>477</v>
      </c>
      <c r="Q79" s="48"/>
      <c r="R79" s="48"/>
      <c r="S79" s="48"/>
      <c r="T79" s="48"/>
      <c r="U79" s="108"/>
      <c r="V79" s="73"/>
      <c r="W79" s="74"/>
      <c r="X79" s="75"/>
      <c r="Y79" s="299"/>
      <c r="Z79" s="302"/>
      <c r="BI79" s="57"/>
      <c r="BJ79" s="57"/>
      <c r="BK79" s="57"/>
      <c r="BL79" s="57"/>
      <c r="BM79" s="57"/>
      <c r="BN79" s="57"/>
      <c r="BO79" s="57"/>
      <c r="BP79" s="57"/>
      <c r="BQ79" s="57"/>
      <c r="BR79" s="57"/>
      <c r="BS79" s="57"/>
      <c r="BT79" s="57"/>
      <c r="BU79" s="57"/>
      <c r="BV79" s="57"/>
      <c r="BW79" s="57"/>
    </row>
    <row r="80" spans="3:75" ht="21" customHeight="1">
      <c r="C80" s="266"/>
      <c r="D80" s="431"/>
      <c r="E80" s="432"/>
      <c r="F80" s="289" t="s">
        <v>37</v>
      </c>
      <c r="G80" s="250"/>
      <c r="H80" s="221" t="s">
        <v>155</v>
      </c>
      <c r="I80" s="221" t="s">
        <v>159</v>
      </c>
      <c r="J80" s="221" t="s">
        <v>0</v>
      </c>
      <c r="K80" s="221" t="s">
        <v>160</v>
      </c>
      <c r="L80" s="221" t="s">
        <v>0</v>
      </c>
      <c r="M80" s="221" t="s">
        <v>270</v>
      </c>
      <c r="N80" s="48" t="s">
        <v>162</v>
      </c>
      <c r="O80" s="48" t="s">
        <v>0</v>
      </c>
      <c r="P80" s="48" t="s">
        <v>477</v>
      </c>
      <c r="Q80" s="48"/>
      <c r="R80" s="48"/>
      <c r="S80" s="48"/>
      <c r="T80" s="48"/>
      <c r="U80" s="108"/>
      <c r="V80" s="73"/>
      <c r="W80" s="74"/>
      <c r="X80" s="75"/>
      <c r="Y80" s="299"/>
      <c r="Z80" s="302"/>
      <c r="BI80" s="57"/>
      <c r="BJ80" s="57"/>
      <c r="BK80" s="57"/>
      <c r="BL80" s="57"/>
      <c r="BM80" s="57"/>
      <c r="BN80" s="57"/>
      <c r="BO80" s="57"/>
      <c r="BP80" s="57"/>
      <c r="BQ80" s="57"/>
      <c r="BR80" s="57"/>
      <c r="BS80" s="57"/>
      <c r="BT80" s="57"/>
      <c r="BU80" s="57"/>
      <c r="BV80" s="57"/>
      <c r="BW80" s="57"/>
    </row>
    <row r="81" spans="3:75" ht="21" customHeight="1">
      <c r="C81" s="266"/>
      <c r="D81" s="431"/>
      <c r="E81" s="432"/>
      <c r="F81" s="289" t="s">
        <v>2461</v>
      </c>
      <c r="G81" s="250"/>
      <c r="H81" s="221" t="s">
        <v>155</v>
      </c>
      <c r="I81" s="221" t="s">
        <v>159</v>
      </c>
      <c r="J81" s="221" t="s">
        <v>0</v>
      </c>
      <c r="K81" s="221" t="s">
        <v>160</v>
      </c>
      <c r="L81" s="221" t="s">
        <v>0</v>
      </c>
      <c r="M81" s="221" t="s">
        <v>271</v>
      </c>
      <c r="N81" s="48" t="s">
        <v>162</v>
      </c>
      <c r="O81" s="48" t="s">
        <v>0</v>
      </c>
      <c r="P81" s="48" t="s">
        <v>477</v>
      </c>
      <c r="Q81" s="48"/>
      <c r="R81" s="48"/>
      <c r="S81" s="48"/>
      <c r="T81" s="48"/>
      <c r="U81" s="108"/>
      <c r="V81" s="73"/>
      <c r="W81" s="74"/>
      <c r="X81" s="75"/>
      <c r="Y81" s="299"/>
      <c r="Z81" s="302"/>
      <c r="BI81" s="57"/>
      <c r="BJ81" s="57"/>
      <c r="BK81" s="57"/>
      <c r="BL81" s="57"/>
      <c r="BM81" s="57"/>
      <c r="BN81" s="57"/>
      <c r="BO81" s="57"/>
      <c r="BP81" s="57"/>
      <c r="BQ81" s="57"/>
      <c r="BR81" s="57"/>
      <c r="BS81" s="57"/>
      <c r="BT81" s="57"/>
      <c r="BU81" s="57"/>
      <c r="BV81" s="57"/>
      <c r="BW81" s="57"/>
    </row>
    <row r="82" spans="3:75" ht="21" customHeight="1">
      <c r="C82" s="266"/>
      <c r="D82" s="431"/>
      <c r="E82" s="432"/>
      <c r="F82" s="289" t="s">
        <v>2462</v>
      </c>
      <c r="G82" s="250"/>
      <c r="H82" s="221" t="s">
        <v>155</v>
      </c>
      <c r="I82" s="221" t="s">
        <v>159</v>
      </c>
      <c r="J82" s="221" t="s">
        <v>0</v>
      </c>
      <c r="K82" s="221" t="s">
        <v>160</v>
      </c>
      <c r="L82" s="221" t="s">
        <v>0</v>
      </c>
      <c r="M82" s="221" t="s">
        <v>272</v>
      </c>
      <c r="N82" s="48" t="s">
        <v>162</v>
      </c>
      <c r="O82" s="48" t="s">
        <v>0</v>
      </c>
      <c r="P82" s="48" t="s">
        <v>477</v>
      </c>
      <c r="Q82" s="48"/>
      <c r="R82" s="48"/>
      <c r="S82" s="48"/>
      <c r="T82" s="48"/>
      <c r="U82" s="108"/>
      <c r="V82" s="73"/>
      <c r="W82" s="74"/>
      <c r="X82" s="75"/>
      <c r="Y82" s="299"/>
      <c r="Z82" s="302"/>
      <c r="BI82" s="57"/>
      <c r="BJ82" s="57"/>
      <c r="BK82" s="57"/>
      <c r="BL82" s="57"/>
      <c r="BM82" s="57"/>
      <c r="BN82" s="57"/>
      <c r="BO82" s="57"/>
      <c r="BP82" s="57"/>
      <c r="BQ82" s="57"/>
      <c r="BR82" s="57"/>
      <c r="BS82" s="57"/>
      <c r="BT82" s="57"/>
      <c r="BU82" s="57"/>
      <c r="BV82" s="57"/>
      <c r="BW82" s="57"/>
    </row>
    <row r="83" spans="3:75" ht="21" customHeight="1">
      <c r="C83" s="266"/>
      <c r="D83" s="431"/>
      <c r="E83" s="432"/>
      <c r="F83" s="289" t="s">
        <v>2463</v>
      </c>
      <c r="G83" s="250"/>
      <c r="H83" s="221" t="s">
        <v>155</v>
      </c>
      <c r="I83" s="221" t="s">
        <v>159</v>
      </c>
      <c r="J83" s="221" t="s">
        <v>0</v>
      </c>
      <c r="K83" s="221" t="s">
        <v>160</v>
      </c>
      <c r="L83" s="221" t="s">
        <v>0</v>
      </c>
      <c r="M83" s="221" t="s">
        <v>273</v>
      </c>
      <c r="N83" s="48" t="s">
        <v>162</v>
      </c>
      <c r="O83" s="48" t="s">
        <v>0</v>
      </c>
      <c r="P83" s="48" t="s">
        <v>477</v>
      </c>
      <c r="Q83" s="48"/>
      <c r="R83" s="48"/>
      <c r="S83" s="48"/>
      <c r="T83" s="48"/>
      <c r="U83" s="108"/>
      <c r="V83" s="73"/>
      <c r="W83" s="74"/>
      <c r="X83" s="75"/>
      <c r="Y83" s="299"/>
      <c r="Z83" s="302"/>
      <c r="BI83" s="57"/>
      <c r="BJ83" s="57"/>
      <c r="BK83" s="57"/>
      <c r="BL83" s="57"/>
      <c r="BM83" s="57"/>
      <c r="BN83" s="57"/>
      <c r="BO83" s="57"/>
      <c r="BP83" s="57"/>
      <c r="BQ83" s="57"/>
      <c r="BR83" s="57"/>
      <c r="BS83" s="57"/>
      <c r="BT83" s="57"/>
      <c r="BU83" s="57"/>
      <c r="BV83" s="57"/>
      <c r="BW83" s="57"/>
    </row>
    <row r="84" spans="3:75" ht="21" customHeight="1">
      <c r="C84" s="266"/>
      <c r="D84" s="431"/>
      <c r="E84" s="432"/>
      <c r="F84" s="289" t="s">
        <v>2464</v>
      </c>
      <c r="G84" s="250"/>
      <c r="H84" s="221" t="s">
        <v>155</v>
      </c>
      <c r="I84" s="221" t="s">
        <v>159</v>
      </c>
      <c r="J84" s="221" t="s">
        <v>0</v>
      </c>
      <c r="K84" s="221" t="s">
        <v>160</v>
      </c>
      <c r="L84" s="221" t="s">
        <v>0</v>
      </c>
      <c r="M84" s="221" t="s">
        <v>274</v>
      </c>
      <c r="N84" s="48" t="s">
        <v>162</v>
      </c>
      <c r="O84" s="48" t="s">
        <v>0</v>
      </c>
      <c r="P84" s="48" t="s">
        <v>477</v>
      </c>
      <c r="Q84" s="48"/>
      <c r="R84" s="48"/>
      <c r="S84" s="48"/>
      <c r="T84" s="48"/>
      <c r="U84" s="108"/>
      <c r="V84" s="73"/>
      <c r="W84" s="74"/>
      <c r="X84" s="75"/>
      <c r="Y84" s="299"/>
      <c r="Z84" s="302"/>
      <c r="BI84" s="57"/>
      <c r="BJ84" s="57"/>
      <c r="BK84" s="57"/>
      <c r="BL84" s="57"/>
      <c r="BM84" s="57"/>
      <c r="BN84" s="57"/>
      <c r="BO84" s="57"/>
      <c r="BP84" s="57"/>
      <c r="BQ84" s="57"/>
      <c r="BR84" s="57"/>
      <c r="BS84" s="57"/>
      <c r="BT84" s="57"/>
      <c r="BU84" s="57"/>
      <c r="BV84" s="57"/>
      <c r="BW84" s="57"/>
    </row>
    <row r="85" spans="3:75" ht="21" customHeight="1">
      <c r="C85" s="266"/>
      <c r="D85" s="431"/>
      <c r="E85" s="432"/>
      <c r="F85" s="289" t="s">
        <v>2465</v>
      </c>
      <c r="G85" s="250"/>
      <c r="H85" s="221" t="s">
        <v>155</v>
      </c>
      <c r="I85" s="221" t="s">
        <v>159</v>
      </c>
      <c r="J85" s="221" t="s">
        <v>0</v>
      </c>
      <c r="K85" s="221" t="s">
        <v>160</v>
      </c>
      <c r="L85" s="221" t="s">
        <v>0</v>
      </c>
      <c r="M85" s="221" t="s">
        <v>275</v>
      </c>
      <c r="N85" s="48" t="s">
        <v>162</v>
      </c>
      <c r="O85" s="48" t="s">
        <v>0</v>
      </c>
      <c r="P85" s="48" t="s">
        <v>477</v>
      </c>
      <c r="Q85" s="48"/>
      <c r="R85" s="48"/>
      <c r="S85" s="48"/>
      <c r="T85" s="48"/>
      <c r="U85" s="108"/>
      <c r="V85" s="73"/>
      <c r="W85" s="74"/>
      <c r="X85" s="75"/>
      <c r="Y85" s="299"/>
      <c r="Z85" s="302"/>
      <c r="BI85" s="57"/>
      <c r="BJ85" s="57"/>
      <c r="BK85" s="57"/>
      <c r="BL85" s="57"/>
      <c r="BM85" s="57"/>
      <c r="BN85" s="57"/>
      <c r="BO85" s="57"/>
      <c r="BP85" s="57"/>
      <c r="BQ85" s="57"/>
      <c r="BR85" s="57"/>
      <c r="BS85" s="57"/>
      <c r="BT85" s="57"/>
      <c r="BU85" s="57"/>
      <c r="BV85" s="57"/>
      <c r="BW85" s="57"/>
    </row>
    <row r="86" spans="3:75" ht="21" customHeight="1">
      <c r="C86" s="266"/>
      <c r="D86" s="431"/>
      <c r="E86" s="432"/>
      <c r="F86" s="289" t="s">
        <v>38</v>
      </c>
      <c r="G86" s="250"/>
      <c r="H86" s="221" t="s">
        <v>155</v>
      </c>
      <c r="I86" s="221" t="s">
        <v>159</v>
      </c>
      <c r="J86" s="221" t="s">
        <v>0</v>
      </c>
      <c r="K86" s="221" t="s">
        <v>160</v>
      </c>
      <c r="L86" s="221" t="s">
        <v>0</v>
      </c>
      <c r="M86" s="221" t="s">
        <v>276</v>
      </c>
      <c r="N86" s="48" t="s">
        <v>162</v>
      </c>
      <c r="O86" s="48" t="s">
        <v>0</v>
      </c>
      <c r="P86" s="48" t="s">
        <v>477</v>
      </c>
      <c r="Q86" s="48"/>
      <c r="R86" s="48"/>
      <c r="S86" s="48"/>
      <c r="T86" s="48"/>
      <c r="U86" s="108"/>
      <c r="V86" s="73"/>
      <c r="W86" s="74"/>
      <c r="X86" s="75"/>
      <c r="Y86" s="299"/>
      <c r="Z86" s="302"/>
      <c r="BI86" s="57"/>
      <c r="BJ86" s="57"/>
      <c r="BK86" s="57"/>
      <c r="BL86" s="57"/>
      <c r="BM86" s="57"/>
      <c r="BN86" s="57"/>
      <c r="BO86" s="57"/>
      <c r="BP86" s="57"/>
      <c r="BQ86" s="57"/>
      <c r="BR86" s="57"/>
      <c r="BS86" s="57"/>
      <c r="BT86" s="57"/>
      <c r="BU86" s="57"/>
      <c r="BV86" s="57"/>
      <c r="BW86" s="57"/>
    </row>
    <row r="87" spans="3:75" ht="21" customHeight="1">
      <c r="C87" s="266"/>
      <c r="D87" s="431"/>
      <c r="E87" s="432"/>
      <c r="F87" s="289" t="s">
        <v>39</v>
      </c>
      <c r="G87" s="250"/>
      <c r="H87" s="221" t="s">
        <v>155</v>
      </c>
      <c r="I87" s="221" t="s">
        <v>159</v>
      </c>
      <c r="J87" s="221" t="s">
        <v>0</v>
      </c>
      <c r="K87" s="221" t="s">
        <v>160</v>
      </c>
      <c r="L87" s="221" t="s">
        <v>0</v>
      </c>
      <c r="M87" s="221" t="s">
        <v>277</v>
      </c>
      <c r="N87" s="48" t="s">
        <v>162</v>
      </c>
      <c r="O87" s="48" t="s">
        <v>0</v>
      </c>
      <c r="P87" s="48" t="s">
        <v>477</v>
      </c>
      <c r="Q87" s="48"/>
      <c r="R87" s="48"/>
      <c r="S87" s="48"/>
      <c r="T87" s="48"/>
      <c r="U87" s="108"/>
      <c r="V87" s="73"/>
      <c r="W87" s="74"/>
      <c r="X87" s="75"/>
      <c r="Y87" s="299"/>
      <c r="Z87" s="302"/>
      <c r="BI87" s="57"/>
      <c r="BJ87" s="57"/>
      <c r="BK87" s="57"/>
      <c r="BL87" s="57"/>
      <c r="BM87" s="57"/>
      <c r="BN87" s="57"/>
      <c r="BO87" s="57"/>
      <c r="BP87" s="57"/>
      <c r="BQ87" s="57"/>
      <c r="BR87" s="57"/>
      <c r="BS87" s="57"/>
      <c r="BT87" s="57"/>
      <c r="BU87" s="57"/>
      <c r="BV87" s="57"/>
      <c r="BW87" s="57"/>
    </row>
    <row r="88" spans="3:75" ht="21" customHeight="1">
      <c r="C88" s="266"/>
      <c r="D88" s="431"/>
      <c r="E88" s="432"/>
      <c r="F88" s="289" t="s">
        <v>40</v>
      </c>
      <c r="G88" s="250"/>
      <c r="H88" s="221" t="s">
        <v>155</v>
      </c>
      <c r="I88" s="221" t="s">
        <v>159</v>
      </c>
      <c r="J88" s="221" t="s">
        <v>0</v>
      </c>
      <c r="K88" s="221" t="s">
        <v>160</v>
      </c>
      <c r="L88" s="221" t="s">
        <v>0</v>
      </c>
      <c r="M88" s="221" t="s">
        <v>278</v>
      </c>
      <c r="N88" s="48" t="s">
        <v>162</v>
      </c>
      <c r="O88" s="48" t="s">
        <v>0</v>
      </c>
      <c r="P88" s="48" t="s">
        <v>477</v>
      </c>
      <c r="Q88" s="48"/>
      <c r="R88" s="48"/>
      <c r="S88" s="48"/>
      <c r="T88" s="48"/>
      <c r="U88" s="108"/>
      <c r="V88" s="73"/>
      <c r="W88" s="74"/>
      <c r="X88" s="75"/>
      <c r="Y88" s="299"/>
      <c r="Z88" s="302"/>
      <c r="BI88" s="57"/>
      <c r="BJ88" s="57"/>
      <c r="BK88" s="57"/>
      <c r="BL88" s="57"/>
      <c r="BM88" s="57"/>
      <c r="BN88" s="57"/>
      <c r="BO88" s="57"/>
      <c r="BP88" s="57"/>
      <c r="BQ88" s="57"/>
      <c r="BR88" s="57"/>
      <c r="BS88" s="57"/>
      <c r="BT88" s="57"/>
      <c r="BU88" s="57"/>
      <c r="BV88" s="57"/>
      <c r="BW88" s="57"/>
    </row>
    <row r="89" spans="3:75" ht="21" customHeight="1">
      <c r="C89" s="266"/>
      <c r="D89" s="431"/>
      <c r="E89" s="432"/>
      <c r="F89" s="289" t="s">
        <v>41</v>
      </c>
      <c r="G89" s="250"/>
      <c r="H89" s="221" t="s">
        <v>155</v>
      </c>
      <c r="I89" s="221" t="s">
        <v>159</v>
      </c>
      <c r="J89" s="221" t="s">
        <v>0</v>
      </c>
      <c r="K89" s="221" t="s">
        <v>160</v>
      </c>
      <c r="L89" s="221" t="s">
        <v>0</v>
      </c>
      <c r="M89" s="221" t="s">
        <v>279</v>
      </c>
      <c r="N89" s="48" t="s">
        <v>162</v>
      </c>
      <c r="O89" s="48" t="s">
        <v>0</v>
      </c>
      <c r="P89" s="48" t="s">
        <v>477</v>
      </c>
      <c r="Q89" s="48"/>
      <c r="R89" s="48"/>
      <c r="S89" s="48"/>
      <c r="T89" s="48"/>
      <c r="U89" s="108"/>
      <c r="V89" s="73"/>
      <c r="W89" s="74"/>
      <c r="X89" s="75"/>
      <c r="Y89" s="299"/>
      <c r="Z89" s="302"/>
      <c r="BI89" s="57"/>
      <c r="BJ89" s="57"/>
      <c r="BK89" s="57"/>
      <c r="BL89" s="57"/>
      <c r="BM89" s="57"/>
      <c r="BN89" s="57"/>
      <c r="BO89" s="57"/>
      <c r="BP89" s="57"/>
      <c r="BQ89" s="57"/>
      <c r="BR89" s="57"/>
      <c r="BS89" s="57"/>
      <c r="BT89" s="57"/>
      <c r="BU89" s="57"/>
      <c r="BV89" s="57"/>
      <c r="BW89" s="57"/>
    </row>
    <row r="90" spans="3:75" ht="21" customHeight="1">
      <c r="C90" s="266"/>
      <c r="D90" s="431"/>
      <c r="E90" s="432"/>
      <c r="F90" s="289" t="s">
        <v>2466</v>
      </c>
      <c r="G90" s="250"/>
      <c r="H90" s="221" t="s">
        <v>155</v>
      </c>
      <c r="I90" s="221" t="s">
        <v>159</v>
      </c>
      <c r="J90" s="221" t="s">
        <v>0</v>
      </c>
      <c r="K90" s="221" t="s">
        <v>160</v>
      </c>
      <c r="L90" s="221" t="s">
        <v>0</v>
      </c>
      <c r="M90" s="221" t="s">
        <v>280</v>
      </c>
      <c r="N90" s="48" t="s">
        <v>162</v>
      </c>
      <c r="O90" s="48" t="s">
        <v>0</v>
      </c>
      <c r="P90" s="48" t="s">
        <v>477</v>
      </c>
      <c r="Q90" s="48"/>
      <c r="R90" s="48"/>
      <c r="S90" s="48"/>
      <c r="T90" s="48"/>
      <c r="U90" s="108"/>
      <c r="V90" s="73"/>
      <c r="W90" s="74"/>
      <c r="X90" s="75"/>
      <c r="Y90" s="299"/>
      <c r="Z90" s="302"/>
      <c r="BI90" s="57"/>
      <c r="BJ90" s="57"/>
      <c r="BK90" s="57"/>
      <c r="BL90" s="57"/>
      <c r="BM90" s="57"/>
      <c r="BN90" s="57"/>
      <c r="BO90" s="57"/>
      <c r="BP90" s="57"/>
      <c r="BQ90" s="57"/>
      <c r="BR90" s="57"/>
      <c r="BS90" s="57"/>
      <c r="BT90" s="57"/>
      <c r="BU90" s="57"/>
      <c r="BV90" s="57"/>
      <c r="BW90" s="57"/>
    </row>
    <row r="91" spans="3:75" ht="21" customHeight="1">
      <c r="C91" s="266"/>
      <c r="D91" s="431"/>
      <c r="E91" s="432"/>
      <c r="F91" s="289" t="s">
        <v>42</v>
      </c>
      <c r="G91" s="250"/>
      <c r="H91" s="221" t="s">
        <v>155</v>
      </c>
      <c r="I91" s="221" t="s">
        <v>159</v>
      </c>
      <c r="J91" s="221" t="s">
        <v>0</v>
      </c>
      <c r="K91" s="221" t="s">
        <v>160</v>
      </c>
      <c r="L91" s="221" t="s">
        <v>0</v>
      </c>
      <c r="M91" s="221" t="s">
        <v>281</v>
      </c>
      <c r="N91" s="48" t="s">
        <v>162</v>
      </c>
      <c r="O91" s="48" t="s">
        <v>0</v>
      </c>
      <c r="P91" s="48" t="s">
        <v>477</v>
      </c>
      <c r="Q91" s="48"/>
      <c r="R91" s="48"/>
      <c r="S91" s="48"/>
      <c r="T91" s="48"/>
      <c r="U91" s="108"/>
      <c r="V91" s="73"/>
      <c r="W91" s="74"/>
      <c r="X91" s="75"/>
      <c r="Y91" s="299"/>
      <c r="Z91" s="302"/>
      <c r="BI91" s="57"/>
      <c r="BJ91" s="57"/>
      <c r="BK91" s="57"/>
      <c r="BL91" s="57"/>
      <c r="BM91" s="57"/>
      <c r="BN91" s="57"/>
      <c r="BO91" s="57"/>
      <c r="BP91" s="57"/>
      <c r="BQ91" s="57"/>
      <c r="BR91" s="57"/>
      <c r="BS91" s="57"/>
      <c r="BT91" s="57"/>
      <c r="BU91" s="57"/>
      <c r="BV91" s="57"/>
      <c r="BW91" s="57"/>
    </row>
    <row r="92" spans="3:75" ht="21" customHeight="1">
      <c r="C92" s="266"/>
      <c r="D92" s="431"/>
      <c r="E92" s="432"/>
      <c r="F92" s="289" t="s">
        <v>2467</v>
      </c>
      <c r="G92" s="250"/>
      <c r="H92" s="221" t="s">
        <v>155</v>
      </c>
      <c r="I92" s="221" t="s">
        <v>159</v>
      </c>
      <c r="J92" s="221" t="s">
        <v>0</v>
      </c>
      <c r="K92" s="221" t="s">
        <v>160</v>
      </c>
      <c r="L92" s="221" t="s">
        <v>0</v>
      </c>
      <c r="M92" s="221" t="s">
        <v>282</v>
      </c>
      <c r="N92" s="48" t="s">
        <v>162</v>
      </c>
      <c r="O92" s="48" t="s">
        <v>0</v>
      </c>
      <c r="P92" s="48" t="s">
        <v>477</v>
      </c>
      <c r="Q92" s="48"/>
      <c r="R92" s="48"/>
      <c r="S92" s="48"/>
      <c r="T92" s="48"/>
      <c r="U92" s="108"/>
      <c r="V92" s="73"/>
      <c r="W92" s="74"/>
      <c r="X92" s="75"/>
      <c r="Y92" s="299"/>
      <c r="Z92" s="302"/>
      <c r="BI92" s="57"/>
      <c r="BJ92" s="57"/>
      <c r="BK92" s="57"/>
      <c r="BL92" s="57"/>
      <c r="BM92" s="57"/>
      <c r="BN92" s="57"/>
      <c r="BO92" s="57"/>
      <c r="BP92" s="57"/>
      <c r="BQ92" s="57"/>
      <c r="BR92" s="57"/>
      <c r="BS92" s="57"/>
      <c r="BT92" s="57"/>
      <c r="BU92" s="57"/>
      <c r="BV92" s="57"/>
      <c r="BW92" s="57"/>
    </row>
    <row r="93" spans="3:75" ht="21" customHeight="1">
      <c r="C93" s="266"/>
      <c r="D93" s="431"/>
      <c r="E93" s="432"/>
      <c r="F93" s="289" t="s">
        <v>43</v>
      </c>
      <c r="G93" s="250"/>
      <c r="H93" s="221" t="s">
        <v>155</v>
      </c>
      <c r="I93" s="221" t="s">
        <v>159</v>
      </c>
      <c r="J93" s="221" t="s">
        <v>0</v>
      </c>
      <c r="K93" s="221" t="s">
        <v>160</v>
      </c>
      <c r="L93" s="221" t="s">
        <v>0</v>
      </c>
      <c r="M93" s="221" t="s">
        <v>283</v>
      </c>
      <c r="N93" s="48" t="s">
        <v>162</v>
      </c>
      <c r="O93" s="48" t="s">
        <v>0</v>
      </c>
      <c r="P93" s="48" t="s">
        <v>477</v>
      </c>
      <c r="Q93" s="48"/>
      <c r="R93" s="48"/>
      <c r="S93" s="48"/>
      <c r="T93" s="48"/>
      <c r="U93" s="108"/>
      <c r="V93" s="73"/>
      <c r="W93" s="74"/>
      <c r="X93" s="75"/>
      <c r="Y93" s="299"/>
      <c r="Z93" s="302"/>
      <c r="BI93" s="57"/>
      <c r="BJ93" s="57"/>
      <c r="BK93" s="57"/>
      <c r="BL93" s="57"/>
      <c r="BM93" s="57"/>
      <c r="BN93" s="57"/>
      <c r="BO93" s="57"/>
      <c r="BP93" s="57"/>
      <c r="BQ93" s="57"/>
      <c r="BR93" s="57"/>
      <c r="BS93" s="57"/>
      <c r="BT93" s="57"/>
      <c r="BU93" s="57"/>
      <c r="BV93" s="57"/>
      <c r="BW93" s="57"/>
    </row>
    <row r="94" spans="3:75" ht="21" customHeight="1">
      <c r="C94" s="266"/>
      <c r="D94" s="431"/>
      <c r="E94" s="432"/>
      <c r="F94" s="289" t="s">
        <v>44</v>
      </c>
      <c r="G94" s="250"/>
      <c r="H94" s="221" t="s">
        <v>155</v>
      </c>
      <c r="I94" s="221" t="s">
        <v>159</v>
      </c>
      <c r="J94" s="221" t="s">
        <v>0</v>
      </c>
      <c r="K94" s="221" t="s">
        <v>160</v>
      </c>
      <c r="L94" s="221" t="s">
        <v>0</v>
      </c>
      <c r="M94" s="221" t="s">
        <v>284</v>
      </c>
      <c r="N94" s="48" t="s">
        <v>162</v>
      </c>
      <c r="O94" s="48" t="s">
        <v>0</v>
      </c>
      <c r="P94" s="48" t="s">
        <v>477</v>
      </c>
      <c r="Q94" s="48"/>
      <c r="R94" s="48"/>
      <c r="S94" s="48"/>
      <c r="T94" s="48"/>
      <c r="U94" s="108"/>
      <c r="V94" s="73"/>
      <c r="W94" s="74"/>
      <c r="X94" s="75"/>
      <c r="Y94" s="299"/>
      <c r="Z94" s="302"/>
      <c r="BI94" s="57"/>
      <c r="BJ94" s="57"/>
      <c r="BK94" s="57"/>
      <c r="BL94" s="57"/>
      <c r="BM94" s="57"/>
      <c r="BN94" s="57"/>
      <c r="BO94" s="57"/>
      <c r="BP94" s="57"/>
      <c r="BQ94" s="57"/>
      <c r="BR94" s="57"/>
      <c r="BS94" s="57"/>
      <c r="BT94" s="57"/>
      <c r="BU94" s="57"/>
      <c r="BV94" s="57"/>
      <c r="BW94" s="57"/>
    </row>
    <row r="95" spans="3:75" ht="21" customHeight="1">
      <c r="C95" s="266"/>
      <c r="D95" s="431"/>
      <c r="E95" s="432"/>
      <c r="F95" s="289" t="s">
        <v>2468</v>
      </c>
      <c r="G95" s="250"/>
      <c r="H95" s="221" t="s">
        <v>155</v>
      </c>
      <c r="I95" s="221" t="s">
        <v>159</v>
      </c>
      <c r="J95" s="221" t="s">
        <v>0</v>
      </c>
      <c r="K95" s="221" t="s">
        <v>160</v>
      </c>
      <c r="L95" s="221" t="s">
        <v>0</v>
      </c>
      <c r="M95" s="221" t="s">
        <v>285</v>
      </c>
      <c r="N95" s="48" t="s">
        <v>162</v>
      </c>
      <c r="O95" s="48" t="s">
        <v>0</v>
      </c>
      <c r="P95" s="48" t="s">
        <v>477</v>
      </c>
      <c r="Q95" s="48"/>
      <c r="R95" s="48"/>
      <c r="S95" s="48"/>
      <c r="T95" s="48"/>
      <c r="U95" s="108"/>
      <c r="V95" s="73"/>
      <c r="W95" s="74"/>
      <c r="X95" s="75"/>
      <c r="Y95" s="299"/>
      <c r="Z95" s="302"/>
      <c r="BI95" s="57"/>
      <c r="BJ95" s="57"/>
      <c r="BK95" s="57"/>
      <c r="BL95" s="57"/>
      <c r="BM95" s="57"/>
      <c r="BN95" s="57"/>
      <c r="BO95" s="57"/>
      <c r="BP95" s="57"/>
      <c r="BQ95" s="57"/>
      <c r="BR95" s="57"/>
      <c r="BS95" s="57"/>
      <c r="BT95" s="57"/>
      <c r="BU95" s="57"/>
      <c r="BV95" s="57"/>
      <c r="BW95" s="57"/>
    </row>
    <row r="96" spans="3:75" ht="21" customHeight="1">
      <c r="C96" s="266"/>
      <c r="D96" s="431"/>
      <c r="E96" s="432"/>
      <c r="F96" s="289" t="s">
        <v>45</v>
      </c>
      <c r="G96" s="250"/>
      <c r="H96" s="221" t="s">
        <v>155</v>
      </c>
      <c r="I96" s="221" t="s">
        <v>159</v>
      </c>
      <c r="J96" s="221" t="s">
        <v>0</v>
      </c>
      <c r="K96" s="221" t="s">
        <v>160</v>
      </c>
      <c r="L96" s="221" t="s">
        <v>0</v>
      </c>
      <c r="M96" s="221" t="s">
        <v>286</v>
      </c>
      <c r="N96" s="48" t="s">
        <v>162</v>
      </c>
      <c r="O96" s="48" t="s">
        <v>0</v>
      </c>
      <c r="P96" s="48" t="s">
        <v>477</v>
      </c>
      <c r="Q96" s="48"/>
      <c r="R96" s="48"/>
      <c r="S96" s="48"/>
      <c r="T96" s="48"/>
      <c r="U96" s="108"/>
      <c r="V96" s="73"/>
      <c r="W96" s="74"/>
      <c r="X96" s="75"/>
      <c r="Y96" s="299"/>
      <c r="Z96" s="302"/>
      <c r="BI96" s="57"/>
      <c r="BJ96" s="57"/>
      <c r="BK96" s="57"/>
      <c r="BL96" s="57"/>
      <c r="BM96" s="57"/>
      <c r="BN96" s="57"/>
      <c r="BO96" s="57"/>
      <c r="BP96" s="57"/>
      <c r="BQ96" s="57"/>
      <c r="BR96" s="57"/>
      <c r="BS96" s="57"/>
      <c r="BT96" s="57"/>
      <c r="BU96" s="57"/>
      <c r="BV96" s="57"/>
      <c r="BW96" s="57"/>
    </row>
    <row r="97" spans="3:75" ht="21" customHeight="1">
      <c r="C97" s="266"/>
      <c r="D97" s="431"/>
      <c r="E97" s="432"/>
      <c r="F97" s="289" t="s">
        <v>46</v>
      </c>
      <c r="G97" s="250"/>
      <c r="H97" s="221" t="s">
        <v>155</v>
      </c>
      <c r="I97" s="221" t="s">
        <v>159</v>
      </c>
      <c r="J97" s="221" t="s">
        <v>0</v>
      </c>
      <c r="K97" s="221" t="s">
        <v>160</v>
      </c>
      <c r="L97" s="221" t="s">
        <v>0</v>
      </c>
      <c r="M97" s="221" t="s">
        <v>287</v>
      </c>
      <c r="N97" s="48" t="s">
        <v>162</v>
      </c>
      <c r="O97" s="48" t="s">
        <v>0</v>
      </c>
      <c r="P97" s="48" t="s">
        <v>477</v>
      </c>
      <c r="Q97" s="48"/>
      <c r="R97" s="48"/>
      <c r="S97" s="48"/>
      <c r="T97" s="48"/>
      <c r="U97" s="108"/>
      <c r="V97" s="73"/>
      <c r="W97" s="74"/>
      <c r="X97" s="75"/>
      <c r="Y97" s="299"/>
      <c r="Z97" s="302"/>
      <c r="BI97" s="57"/>
      <c r="BJ97" s="57"/>
      <c r="BK97" s="57"/>
      <c r="BL97" s="57"/>
      <c r="BM97" s="57"/>
      <c r="BN97" s="57"/>
      <c r="BO97" s="57"/>
      <c r="BP97" s="57"/>
      <c r="BQ97" s="57"/>
      <c r="BR97" s="57"/>
      <c r="BS97" s="57"/>
      <c r="BT97" s="57"/>
      <c r="BU97" s="57"/>
      <c r="BV97" s="57"/>
      <c r="BW97" s="57"/>
    </row>
    <row r="98" spans="3:75" ht="21" customHeight="1">
      <c r="C98" s="266"/>
      <c r="D98" s="431"/>
      <c r="E98" s="432"/>
      <c r="F98" s="289" t="s">
        <v>2469</v>
      </c>
      <c r="G98" s="250"/>
      <c r="H98" s="221" t="s">
        <v>155</v>
      </c>
      <c r="I98" s="221" t="s">
        <v>159</v>
      </c>
      <c r="J98" s="221" t="s">
        <v>0</v>
      </c>
      <c r="K98" s="221" t="s">
        <v>160</v>
      </c>
      <c r="L98" s="221" t="s">
        <v>0</v>
      </c>
      <c r="M98" s="221" t="s">
        <v>288</v>
      </c>
      <c r="N98" s="48" t="s">
        <v>162</v>
      </c>
      <c r="O98" s="48" t="s">
        <v>0</v>
      </c>
      <c r="P98" s="48" t="s">
        <v>477</v>
      </c>
      <c r="Q98" s="48"/>
      <c r="R98" s="48"/>
      <c r="S98" s="48"/>
      <c r="T98" s="48"/>
      <c r="U98" s="108"/>
      <c r="V98" s="73"/>
      <c r="W98" s="74"/>
      <c r="X98" s="75"/>
      <c r="Y98" s="299"/>
      <c r="Z98" s="302"/>
      <c r="BI98" s="57"/>
      <c r="BJ98" s="57"/>
      <c r="BK98" s="57"/>
      <c r="BL98" s="57"/>
      <c r="BM98" s="57"/>
      <c r="BN98" s="57"/>
      <c r="BO98" s="57"/>
      <c r="BP98" s="57"/>
      <c r="BQ98" s="57"/>
      <c r="BR98" s="57"/>
      <c r="BS98" s="57"/>
      <c r="BT98" s="57"/>
      <c r="BU98" s="57"/>
      <c r="BV98" s="57"/>
      <c r="BW98" s="57"/>
    </row>
    <row r="99" spans="3:75" ht="21" customHeight="1">
      <c r="C99" s="266"/>
      <c r="D99" s="431"/>
      <c r="E99" s="432"/>
      <c r="F99" s="289" t="s">
        <v>47</v>
      </c>
      <c r="G99" s="250"/>
      <c r="H99" s="221" t="s">
        <v>155</v>
      </c>
      <c r="I99" s="221" t="s">
        <v>159</v>
      </c>
      <c r="J99" s="221" t="s">
        <v>0</v>
      </c>
      <c r="K99" s="221" t="s">
        <v>160</v>
      </c>
      <c r="L99" s="221" t="s">
        <v>0</v>
      </c>
      <c r="M99" s="221" t="s">
        <v>289</v>
      </c>
      <c r="N99" s="48" t="s">
        <v>162</v>
      </c>
      <c r="O99" s="48" t="s">
        <v>0</v>
      </c>
      <c r="P99" s="48" t="s">
        <v>477</v>
      </c>
      <c r="Q99" s="48"/>
      <c r="R99" s="48"/>
      <c r="S99" s="48"/>
      <c r="T99" s="48"/>
      <c r="U99" s="108"/>
      <c r="V99" s="73"/>
      <c r="W99" s="74"/>
      <c r="X99" s="75"/>
      <c r="Y99" s="299"/>
      <c r="Z99" s="302"/>
      <c r="BI99" s="57"/>
      <c r="BJ99" s="57"/>
      <c r="BK99" s="57"/>
      <c r="BL99" s="57"/>
      <c r="BM99" s="57"/>
      <c r="BN99" s="57"/>
      <c r="BO99" s="57"/>
      <c r="BP99" s="57"/>
      <c r="BQ99" s="57"/>
      <c r="BR99" s="57"/>
      <c r="BS99" s="57"/>
      <c r="BT99" s="57"/>
      <c r="BU99" s="57"/>
      <c r="BV99" s="57"/>
      <c r="BW99" s="57"/>
    </row>
    <row r="100" spans="3:75" ht="21" customHeight="1">
      <c r="C100" s="266"/>
      <c r="D100" s="431"/>
      <c r="E100" s="432"/>
      <c r="F100" s="289" t="s">
        <v>48</v>
      </c>
      <c r="G100" s="250"/>
      <c r="H100" s="221" t="s">
        <v>155</v>
      </c>
      <c r="I100" s="221" t="s">
        <v>159</v>
      </c>
      <c r="J100" s="221" t="s">
        <v>0</v>
      </c>
      <c r="K100" s="221" t="s">
        <v>160</v>
      </c>
      <c r="L100" s="221" t="s">
        <v>0</v>
      </c>
      <c r="M100" s="221" t="s">
        <v>290</v>
      </c>
      <c r="N100" s="48" t="s">
        <v>162</v>
      </c>
      <c r="O100" s="48" t="s">
        <v>0</v>
      </c>
      <c r="P100" s="48" t="s">
        <v>477</v>
      </c>
      <c r="Q100" s="48"/>
      <c r="R100" s="48"/>
      <c r="S100" s="48"/>
      <c r="T100" s="48"/>
      <c r="U100" s="108"/>
      <c r="V100" s="73"/>
      <c r="W100" s="74"/>
      <c r="X100" s="75"/>
      <c r="Y100" s="299"/>
      <c r="Z100" s="302"/>
      <c r="BI100" s="57"/>
      <c r="BJ100" s="57"/>
      <c r="BK100" s="57"/>
      <c r="BL100" s="57"/>
      <c r="BM100" s="57"/>
      <c r="BN100" s="57"/>
      <c r="BO100" s="57"/>
      <c r="BP100" s="57"/>
      <c r="BQ100" s="57"/>
      <c r="BR100" s="57"/>
      <c r="BS100" s="57"/>
      <c r="BT100" s="57"/>
      <c r="BU100" s="57"/>
      <c r="BV100" s="57"/>
      <c r="BW100" s="57"/>
    </row>
    <row r="101" spans="3:75" ht="21" customHeight="1">
      <c r="C101" s="266"/>
      <c r="D101" s="431"/>
      <c r="E101" s="432"/>
      <c r="F101" s="289" t="s">
        <v>2470</v>
      </c>
      <c r="G101" s="250"/>
      <c r="H101" s="221" t="s">
        <v>155</v>
      </c>
      <c r="I101" s="221" t="s">
        <v>159</v>
      </c>
      <c r="J101" s="221" t="s">
        <v>0</v>
      </c>
      <c r="K101" s="221" t="s">
        <v>160</v>
      </c>
      <c r="L101" s="221" t="s">
        <v>0</v>
      </c>
      <c r="M101" s="221" t="s">
        <v>291</v>
      </c>
      <c r="N101" s="48" t="s">
        <v>162</v>
      </c>
      <c r="O101" s="48" t="s">
        <v>0</v>
      </c>
      <c r="P101" s="48" t="s">
        <v>477</v>
      </c>
      <c r="Q101" s="48"/>
      <c r="R101" s="48"/>
      <c r="S101" s="48"/>
      <c r="T101" s="48"/>
      <c r="U101" s="108"/>
      <c r="V101" s="73"/>
      <c r="W101" s="74"/>
      <c r="X101" s="75"/>
      <c r="Y101" s="299"/>
      <c r="Z101" s="302"/>
      <c r="BI101" s="57"/>
      <c r="BJ101" s="57"/>
      <c r="BK101" s="57"/>
      <c r="BL101" s="57"/>
      <c r="BM101" s="57"/>
      <c r="BN101" s="57"/>
      <c r="BO101" s="57"/>
      <c r="BP101" s="57"/>
      <c r="BQ101" s="57"/>
      <c r="BR101" s="57"/>
      <c r="BS101" s="57"/>
      <c r="BT101" s="57"/>
      <c r="BU101" s="57"/>
      <c r="BV101" s="57"/>
      <c r="BW101" s="57"/>
    </row>
    <row r="102" spans="3:75" ht="21" customHeight="1">
      <c r="C102" s="266"/>
      <c r="D102" s="431"/>
      <c r="E102" s="432"/>
      <c r="F102" s="289" t="s">
        <v>49</v>
      </c>
      <c r="G102" s="250"/>
      <c r="H102" s="221" t="s">
        <v>155</v>
      </c>
      <c r="I102" s="221" t="s">
        <v>159</v>
      </c>
      <c r="J102" s="221" t="s">
        <v>0</v>
      </c>
      <c r="K102" s="221" t="s">
        <v>160</v>
      </c>
      <c r="L102" s="221" t="s">
        <v>0</v>
      </c>
      <c r="M102" s="221" t="s">
        <v>292</v>
      </c>
      <c r="N102" s="48" t="s">
        <v>162</v>
      </c>
      <c r="O102" s="48" t="s">
        <v>0</v>
      </c>
      <c r="P102" s="48" t="s">
        <v>477</v>
      </c>
      <c r="Q102" s="48"/>
      <c r="R102" s="48"/>
      <c r="S102" s="48"/>
      <c r="T102" s="48"/>
      <c r="U102" s="108"/>
      <c r="V102" s="73"/>
      <c r="W102" s="74"/>
      <c r="X102" s="75"/>
      <c r="Y102" s="299"/>
      <c r="Z102" s="302"/>
      <c r="BI102" s="57"/>
      <c r="BJ102" s="57"/>
      <c r="BK102" s="57"/>
      <c r="BL102" s="57"/>
      <c r="BM102" s="57"/>
      <c r="BN102" s="57"/>
      <c r="BO102" s="57"/>
      <c r="BP102" s="57"/>
      <c r="BQ102" s="57"/>
      <c r="BR102" s="57"/>
      <c r="BS102" s="57"/>
      <c r="BT102" s="57"/>
      <c r="BU102" s="57"/>
      <c r="BV102" s="57"/>
      <c r="BW102" s="57"/>
    </row>
    <row r="103" spans="3:75" ht="21" customHeight="1">
      <c r="C103" s="266"/>
      <c r="D103" s="431"/>
      <c r="E103" s="432"/>
      <c r="F103" s="289" t="s">
        <v>50</v>
      </c>
      <c r="G103" s="250"/>
      <c r="H103" s="221" t="s">
        <v>155</v>
      </c>
      <c r="I103" s="221" t="s">
        <v>159</v>
      </c>
      <c r="J103" s="221" t="s">
        <v>0</v>
      </c>
      <c r="K103" s="221" t="s">
        <v>160</v>
      </c>
      <c r="L103" s="221" t="s">
        <v>0</v>
      </c>
      <c r="M103" s="221" t="s">
        <v>293</v>
      </c>
      <c r="N103" s="48" t="s">
        <v>162</v>
      </c>
      <c r="O103" s="48" t="s">
        <v>0</v>
      </c>
      <c r="P103" s="48" t="s">
        <v>477</v>
      </c>
      <c r="Q103" s="48"/>
      <c r="R103" s="48"/>
      <c r="S103" s="48"/>
      <c r="T103" s="48"/>
      <c r="U103" s="108"/>
      <c r="V103" s="73"/>
      <c r="W103" s="74"/>
      <c r="X103" s="75"/>
      <c r="Y103" s="299"/>
      <c r="Z103" s="302"/>
      <c r="BI103" s="57"/>
      <c r="BJ103" s="57"/>
      <c r="BK103" s="57"/>
      <c r="BL103" s="57"/>
      <c r="BM103" s="57"/>
      <c r="BN103" s="57"/>
      <c r="BO103" s="57"/>
      <c r="BP103" s="57"/>
      <c r="BQ103" s="57"/>
      <c r="BR103" s="57"/>
      <c r="BS103" s="57"/>
      <c r="BT103" s="57"/>
      <c r="BU103" s="57"/>
      <c r="BV103" s="57"/>
      <c r="BW103" s="57"/>
    </row>
    <row r="104" spans="3:75" ht="21" customHeight="1">
      <c r="C104" s="266"/>
      <c r="D104" s="431"/>
      <c r="E104" s="432"/>
      <c r="F104" s="289" t="s">
        <v>2471</v>
      </c>
      <c r="G104" s="250"/>
      <c r="H104" s="221" t="s">
        <v>155</v>
      </c>
      <c r="I104" s="221" t="s">
        <v>159</v>
      </c>
      <c r="J104" s="221" t="s">
        <v>0</v>
      </c>
      <c r="K104" s="221" t="s">
        <v>160</v>
      </c>
      <c r="L104" s="221" t="s">
        <v>0</v>
      </c>
      <c r="M104" s="221" t="s">
        <v>294</v>
      </c>
      <c r="N104" s="48" t="s">
        <v>162</v>
      </c>
      <c r="O104" s="48" t="s">
        <v>0</v>
      </c>
      <c r="P104" s="48" t="s">
        <v>477</v>
      </c>
      <c r="Q104" s="48"/>
      <c r="R104" s="48"/>
      <c r="S104" s="48"/>
      <c r="T104" s="48"/>
      <c r="U104" s="108"/>
      <c r="V104" s="73"/>
      <c r="W104" s="74"/>
      <c r="X104" s="75"/>
      <c r="Y104" s="299"/>
      <c r="Z104" s="302"/>
      <c r="BI104" s="57"/>
      <c r="BJ104" s="57"/>
      <c r="BK104" s="57"/>
      <c r="BL104" s="57"/>
      <c r="BM104" s="57"/>
      <c r="BN104" s="57"/>
      <c r="BO104" s="57"/>
      <c r="BP104" s="57"/>
      <c r="BQ104" s="57"/>
      <c r="BR104" s="57"/>
      <c r="BS104" s="57"/>
      <c r="BT104" s="57"/>
      <c r="BU104" s="57"/>
      <c r="BV104" s="57"/>
      <c r="BW104" s="57"/>
    </row>
    <row r="105" spans="3:75" ht="21" customHeight="1">
      <c r="C105" s="266"/>
      <c r="D105" s="431"/>
      <c r="E105" s="432"/>
      <c r="F105" s="289" t="s">
        <v>51</v>
      </c>
      <c r="G105" s="250"/>
      <c r="H105" s="221" t="s">
        <v>155</v>
      </c>
      <c r="I105" s="221" t="s">
        <v>159</v>
      </c>
      <c r="J105" s="221" t="s">
        <v>0</v>
      </c>
      <c r="K105" s="221" t="s">
        <v>160</v>
      </c>
      <c r="L105" s="221" t="s">
        <v>0</v>
      </c>
      <c r="M105" s="221" t="s">
        <v>295</v>
      </c>
      <c r="N105" s="48" t="s">
        <v>162</v>
      </c>
      <c r="O105" s="48" t="s">
        <v>0</v>
      </c>
      <c r="P105" s="48" t="s">
        <v>477</v>
      </c>
      <c r="Q105" s="48"/>
      <c r="R105" s="48"/>
      <c r="S105" s="48"/>
      <c r="T105" s="48"/>
      <c r="U105" s="108"/>
      <c r="V105" s="73"/>
      <c r="W105" s="74"/>
      <c r="X105" s="75"/>
      <c r="Y105" s="299"/>
      <c r="Z105" s="302"/>
      <c r="BI105" s="57"/>
      <c r="BJ105" s="57"/>
      <c r="BK105" s="57"/>
      <c r="BL105" s="57"/>
      <c r="BM105" s="57"/>
      <c r="BN105" s="57"/>
      <c r="BO105" s="57"/>
      <c r="BP105" s="57"/>
      <c r="BQ105" s="57"/>
      <c r="BR105" s="57"/>
      <c r="BS105" s="57"/>
      <c r="BT105" s="57"/>
      <c r="BU105" s="57"/>
      <c r="BV105" s="57"/>
      <c r="BW105" s="57"/>
    </row>
    <row r="106" spans="3:75" ht="21" customHeight="1">
      <c r="C106" s="266"/>
      <c r="D106" s="431"/>
      <c r="E106" s="432"/>
      <c r="F106" s="289" t="s">
        <v>2472</v>
      </c>
      <c r="G106" s="250"/>
      <c r="H106" s="221" t="s">
        <v>155</v>
      </c>
      <c r="I106" s="221" t="s">
        <v>159</v>
      </c>
      <c r="J106" s="221" t="s">
        <v>0</v>
      </c>
      <c r="K106" s="221" t="s">
        <v>160</v>
      </c>
      <c r="L106" s="221" t="s">
        <v>0</v>
      </c>
      <c r="M106" s="221" t="s">
        <v>296</v>
      </c>
      <c r="N106" s="48" t="s">
        <v>162</v>
      </c>
      <c r="O106" s="48" t="s">
        <v>0</v>
      </c>
      <c r="P106" s="48" t="s">
        <v>477</v>
      </c>
      <c r="Q106" s="48"/>
      <c r="R106" s="48"/>
      <c r="S106" s="48"/>
      <c r="T106" s="48"/>
      <c r="U106" s="108"/>
      <c r="V106" s="73"/>
      <c r="W106" s="74"/>
      <c r="X106" s="75"/>
      <c r="Y106" s="299"/>
      <c r="Z106" s="302"/>
      <c r="BI106" s="57"/>
      <c r="BJ106" s="57"/>
      <c r="BK106" s="57"/>
      <c r="BL106" s="57"/>
      <c r="BM106" s="57"/>
      <c r="BN106" s="57"/>
      <c r="BO106" s="57"/>
      <c r="BP106" s="57"/>
      <c r="BQ106" s="57"/>
      <c r="BR106" s="57"/>
      <c r="BS106" s="57"/>
      <c r="BT106" s="57"/>
      <c r="BU106" s="57"/>
      <c r="BV106" s="57"/>
      <c r="BW106" s="57"/>
    </row>
    <row r="107" spans="3:75" ht="21" customHeight="1">
      <c r="C107" s="266"/>
      <c r="D107" s="431"/>
      <c r="E107" s="432"/>
      <c r="F107" s="289" t="s">
        <v>52</v>
      </c>
      <c r="G107" s="250"/>
      <c r="H107" s="221" t="s">
        <v>155</v>
      </c>
      <c r="I107" s="221" t="s">
        <v>159</v>
      </c>
      <c r="J107" s="221" t="s">
        <v>0</v>
      </c>
      <c r="K107" s="221" t="s">
        <v>160</v>
      </c>
      <c r="L107" s="221" t="s">
        <v>0</v>
      </c>
      <c r="M107" s="221" t="s">
        <v>297</v>
      </c>
      <c r="N107" s="48" t="s">
        <v>162</v>
      </c>
      <c r="O107" s="48" t="s">
        <v>0</v>
      </c>
      <c r="P107" s="48" t="s">
        <v>477</v>
      </c>
      <c r="Q107" s="48"/>
      <c r="R107" s="48"/>
      <c r="S107" s="48"/>
      <c r="T107" s="48"/>
      <c r="U107" s="108"/>
      <c r="V107" s="73"/>
      <c r="W107" s="74"/>
      <c r="X107" s="75"/>
      <c r="Y107" s="299"/>
      <c r="Z107" s="302"/>
      <c r="BI107" s="57"/>
      <c r="BJ107" s="57"/>
      <c r="BK107" s="57"/>
      <c r="BL107" s="57"/>
      <c r="BM107" s="57"/>
      <c r="BN107" s="57"/>
      <c r="BO107" s="57"/>
      <c r="BP107" s="57"/>
      <c r="BQ107" s="57"/>
      <c r="BR107" s="57"/>
      <c r="BS107" s="57"/>
      <c r="BT107" s="57"/>
      <c r="BU107" s="57"/>
      <c r="BV107" s="57"/>
      <c r="BW107" s="57"/>
    </row>
    <row r="108" spans="3:75" ht="21" customHeight="1">
      <c r="C108" s="266"/>
      <c r="D108" s="431"/>
      <c r="E108" s="432"/>
      <c r="F108" s="289" t="s">
        <v>2473</v>
      </c>
      <c r="G108" s="250"/>
      <c r="H108" s="221" t="s">
        <v>155</v>
      </c>
      <c r="I108" s="221" t="s">
        <v>159</v>
      </c>
      <c r="J108" s="221" t="s">
        <v>0</v>
      </c>
      <c r="K108" s="221" t="s">
        <v>160</v>
      </c>
      <c r="L108" s="221" t="s">
        <v>0</v>
      </c>
      <c r="M108" s="221" t="s">
        <v>298</v>
      </c>
      <c r="N108" s="48" t="s">
        <v>162</v>
      </c>
      <c r="O108" s="48" t="s">
        <v>0</v>
      </c>
      <c r="P108" s="48" t="s">
        <v>477</v>
      </c>
      <c r="Q108" s="48"/>
      <c r="R108" s="48"/>
      <c r="S108" s="48"/>
      <c r="T108" s="48"/>
      <c r="U108" s="108"/>
      <c r="V108" s="73"/>
      <c r="W108" s="74"/>
      <c r="X108" s="75"/>
      <c r="Y108" s="299"/>
      <c r="Z108" s="302"/>
      <c r="BI108" s="57"/>
      <c r="BJ108" s="57"/>
      <c r="BK108" s="57"/>
      <c r="BL108" s="57"/>
      <c r="BM108" s="57"/>
      <c r="BN108" s="57"/>
      <c r="BO108" s="57"/>
      <c r="BP108" s="57"/>
      <c r="BQ108" s="57"/>
      <c r="BR108" s="57"/>
      <c r="BS108" s="57"/>
      <c r="BT108" s="57"/>
      <c r="BU108" s="57"/>
      <c r="BV108" s="57"/>
      <c r="BW108" s="57"/>
    </row>
    <row r="109" spans="3:75" ht="21" customHeight="1">
      <c r="C109" s="266"/>
      <c r="D109" s="431"/>
      <c r="E109" s="432"/>
      <c r="F109" s="289" t="s">
        <v>2474</v>
      </c>
      <c r="G109" s="250"/>
      <c r="H109" s="221" t="s">
        <v>155</v>
      </c>
      <c r="I109" s="221" t="s">
        <v>159</v>
      </c>
      <c r="J109" s="221" t="s">
        <v>0</v>
      </c>
      <c r="K109" s="221" t="s">
        <v>160</v>
      </c>
      <c r="L109" s="221" t="s">
        <v>0</v>
      </c>
      <c r="M109" s="221" t="s">
        <v>299</v>
      </c>
      <c r="N109" s="48" t="s">
        <v>162</v>
      </c>
      <c r="O109" s="48" t="s">
        <v>0</v>
      </c>
      <c r="P109" s="48" t="s">
        <v>477</v>
      </c>
      <c r="Q109" s="48"/>
      <c r="R109" s="48"/>
      <c r="S109" s="48"/>
      <c r="T109" s="48"/>
      <c r="U109" s="108"/>
      <c r="V109" s="73"/>
      <c r="W109" s="74"/>
      <c r="X109" s="75"/>
      <c r="Y109" s="299"/>
      <c r="Z109" s="302"/>
      <c r="BI109" s="57"/>
      <c r="BJ109" s="57"/>
      <c r="BK109" s="57"/>
      <c r="BL109" s="57"/>
      <c r="BM109" s="57"/>
      <c r="BN109" s="57"/>
      <c r="BO109" s="57"/>
      <c r="BP109" s="57"/>
      <c r="BQ109" s="57"/>
      <c r="BR109" s="57"/>
      <c r="BS109" s="57"/>
      <c r="BT109" s="57"/>
      <c r="BU109" s="57"/>
      <c r="BV109" s="57"/>
      <c r="BW109" s="57"/>
    </row>
    <row r="110" spans="3:75" ht="21" customHeight="1">
      <c r="C110" s="266"/>
      <c r="D110" s="431"/>
      <c r="E110" s="432"/>
      <c r="F110" s="289" t="s">
        <v>2475</v>
      </c>
      <c r="G110" s="250"/>
      <c r="H110" s="221" t="s">
        <v>155</v>
      </c>
      <c r="I110" s="221" t="s">
        <v>159</v>
      </c>
      <c r="J110" s="221" t="s">
        <v>0</v>
      </c>
      <c r="K110" s="221" t="s">
        <v>160</v>
      </c>
      <c r="L110" s="221" t="s">
        <v>0</v>
      </c>
      <c r="M110" s="221" t="s">
        <v>300</v>
      </c>
      <c r="N110" s="48" t="s">
        <v>162</v>
      </c>
      <c r="O110" s="48" t="s">
        <v>0</v>
      </c>
      <c r="P110" s="48" t="s">
        <v>477</v>
      </c>
      <c r="Q110" s="48"/>
      <c r="R110" s="48"/>
      <c r="S110" s="48"/>
      <c r="T110" s="48"/>
      <c r="U110" s="108"/>
      <c r="V110" s="73"/>
      <c r="W110" s="74"/>
      <c r="X110" s="75"/>
      <c r="Y110" s="299"/>
      <c r="Z110" s="299"/>
      <c r="AA110" s="300"/>
      <c r="AB110" s="300"/>
      <c r="AC110" s="300"/>
      <c r="AD110" s="300"/>
      <c r="AE110" s="300"/>
      <c r="AF110" s="300"/>
      <c r="AG110" s="300"/>
      <c r="AH110" s="300"/>
      <c r="AI110" s="300"/>
      <c r="AJ110" s="300"/>
      <c r="AK110" s="300"/>
      <c r="AL110" s="300"/>
      <c r="AM110" s="300"/>
      <c r="AN110" s="300"/>
      <c r="AO110" s="300"/>
      <c r="AP110" s="300"/>
      <c r="AQ110" s="300"/>
      <c r="AR110" s="300"/>
      <c r="AS110" s="300"/>
      <c r="BI110" s="57"/>
      <c r="BJ110" s="57"/>
      <c r="BK110" s="57"/>
      <c r="BL110" s="57"/>
      <c r="BM110" s="57"/>
      <c r="BN110" s="57"/>
      <c r="BO110" s="57"/>
      <c r="BP110" s="57"/>
      <c r="BQ110" s="57"/>
      <c r="BR110" s="57"/>
      <c r="BS110" s="57"/>
      <c r="BT110" s="57"/>
      <c r="BU110" s="57"/>
      <c r="BV110" s="57"/>
      <c r="BW110" s="57"/>
    </row>
    <row r="111" spans="3:75" ht="21" customHeight="1">
      <c r="C111" s="266"/>
      <c r="D111" s="431"/>
      <c r="E111" s="432"/>
      <c r="F111" s="289" t="s">
        <v>2476</v>
      </c>
      <c r="G111" s="250"/>
      <c r="H111" s="221" t="s">
        <v>155</v>
      </c>
      <c r="I111" s="221" t="s">
        <v>159</v>
      </c>
      <c r="J111" s="221" t="s">
        <v>0</v>
      </c>
      <c r="K111" s="221" t="s">
        <v>160</v>
      </c>
      <c r="L111" s="221" t="s">
        <v>0</v>
      </c>
      <c r="M111" s="221" t="s">
        <v>301</v>
      </c>
      <c r="N111" s="48" t="s">
        <v>162</v>
      </c>
      <c r="O111" s="48" t="s">
        <v>0</v>
      </c>
      <c r="P111" s="48" t="s">
        <v>477</v>
      </c>
      <c r="Q111" s="48"/>
      <c r="R111" s="48"/>
      <c r="S111" s="48"/>
      <c r="T111" s="48"/>
      <c r="U111" s="108"/>
      <c r="V111" s="73"/>
      <c r="W111" s="74"/>
      <c r="X111" s="75"/>
      <c r="Y111" s="299"/>
      <c r="Z111" s="299"/>
      <c r="AA111" s="300"/>
      <c r="AB111" s="300"/>
      <c r="AC111" s="300"/>
      <c r="AD111" s="300"/>
      <c r="AE111" s="300"/>
      <c r="AF111" s="300"/>
      <c r="AG111" s="300"/>
      <c r="AH111" s="300"/>
      <c r="AI111" s="300"/>
      <c r="AJ111" s="300"/>
      <c r="AK111" s="300"/>
      <c r="AL111" s="300"/>
      <c r="AM111" s="300"/>
      <c r="AN111" s="300"/>
      <c r="AO111" s="300"/>
      <c r="AP111" s="300"/>
      <c r="AQ111" s="300"/>
      <c r="AR111" s="300"/>
      <c r="AS111" s="300"/>
      <c r="BI111" s="57"/>
      <c r="BJ111" s="57"/>
      <c r="BK111" s="57"/>
      <c r="BL111" s="57"/>
      <c r="BM111" s="57"/>
      <c r="BN111" s="57"/>
      <c r="BO111" s="57"/>
      <c r="BP111" s="57"/>
      <c r="BQ111" s="57"/>
      <c r="BR111" s="57"/>
      <c r="BS111" s="57"/>
      <c r="BT111" s="57"/>
      <c r="BU111" s="57"/>
      <c r="BV111" s="57"/>
      <c r="BW111" s="57"/>
    </row>
    <row r="112" spans="3:75" ht="21" customHeight="1">
      <c r="C112" s="266"/>
      <c r="D112" s="431"/>
      <c r="E112" s="432"/>
      <c r="F112" s="289" t="s">
        <v>53</v>
      </c>
      <c r="G112" s="250"/>
      <c r="H112" s="221" t="s">
        <v>155</v>
      </c>
      <c r="I112" s="221" t="s">
        <v>159</v>
      </c>
      <c r="J112" s="221" t="s">
        <v>0</v>
      </c>
      <c r="K112" s="221" t="s">
        <v>160</v>
      </c>
      <c r="L112" s="221" t="s">
        <v>0</v>
      </c>
      <c r="M112" s="221" t="s">
        <v>302</v>
      </c>
      <c r="N112" s="48" t="s">
        <v>162</v>
      </c>
      <c r="O112" s="48" t="s">
        <v>0</v>
      </c>
      <c r="P112" s="48" t="s">
        <v>477</v>
      </c>
      <c r="Q112" s="48"/>
      <c r="R112" s="48"/>
      <c r="S112" s="48"/>
      <c r="T112" s="48"/>
      <c r="U112" s="108"/>
      <c r="V112" s="73"/>
      <c r="W112" s="74"/>
      <c r="X112" s="75"/>
      <c r="Y112" s="299"/>
      <c r="Z112" s="299"/>
      <c r="AA112" s="300"/>
      <c r="AB112" s="300"/>
      <c r="AC112" s="300"/>
      <c r="AD112" s="300"/>
      <c r="AE112" s="300"/>
      <c r="AF112" s="300"/>
      <c r="AG112" s="300"/>
      <c r="AH112" s="300"/>
      <c r="AI112" s="300"/>
      <c r="AJ112" s="300"/>
      <c r="AK112" s="300"/>
      <c r="AL112" s="300"/>
      <c r="AM112" s="300"/>
      <c r="AN112" s="300"/>
      <c r="AO112" s="300"/>
      <c r="AP112" s="300"/>
      <c r="AQ112" s="300"/>
      <c r="AR112" s="300"/>
      <c r="AS112" s="300"/>
      <c r="BI112" s="57"/>
      <c r="BJ112" s="57"/>
      <c r="BK112" s="57"/>
      <c r="BL112" s="57"/>
      <c r="BM112" s="57"/>
      <c r="BN112" s="57"/>
      <c r="BO112" s="57"/>
      <c r="BP112" s="57"/>
      <c r="BQ112" s="57"/>
      <c r="BR112" s="57"/>
      <c r="BS112" s="57"/>
      <c r="BT112" s="57"/>
      <c r="BU112" s="57"/>
      <c r="BV112" s="57"/>
      <c r="BW112" s="57"/>
    </row>
    <row r="113" spans="3:75" ht="21" customHeight="1">
      <c r="C113" s="266"/>
      <c r="D113" s="431"/>
      <c r="E113" s="432"/>
      <c r="F113" s="289" t="s">
        <v>2477</v>
      </c>
      <c r="G113" s="250"/>
      <c r="H113" s="221" t="s">
        <v>155</v>
      </c>
      <c r="I113" s="221" t="s">
        <v>159</v>
      </c>
      <c r="J113" s="221" t="s">
        <v>0</v>
      </c>
      <c r="K113" s="221" t="s">
        <v>160</v>
      </c>
      <c r="L113" s="221" t="s">
        <v>0</v>
      </c>
      <c r="M113" s="221" t="s">
        <v>303</v>
      </c>
      <c r="N113" s="48" t="s">
        <v>162</v>
      </c>
      <c r="O113" s="48" t="s">
        <v>0</v>
      </c>
      <c r="P113" s="48" t="s">
        <v>477</v>
      </c>
      <c r="Q113" s="48"/>
      <c r="R113" s="48"/>
      <c r="S113" s="48"/>
      <c r="T113" s="48"/>
      <c r="U113" s="108"/>
      <c r="V113" s="73"/>
      <c r="W113" s="74"/>
      <c r="X113" s="75"/>
      <c r="Y113" s="299"/>
      <c r="Z113" s="299"/>
      <c r="AA113" s="300"/>
      <c r="AB113" s="300"/>
      <c r="AC113" s="300"/>
      <c r="AD113" s="300"/>
      <c r="AE113" s="300"/>
      <c r="AF113" s="300"/>
      <c r="AG113" s="300"/>
      <c r="AH113" s="300"/>
      <c r="AI113" s="300"/>
      <c r="AJ113" s="300"/>
      <c r="AK113" s="300"/>
      <c r="AL113" s="300"/>
      <c r="AM113" s="300"/>
      <c r="AN113" s="300"/>
      <c r="AO113" s="300"/>
      <c r="AP113" s="300"/>
      <c r="AQ113" s="300"/>
      <c r="AR113" s="300"/>
      <c r="AS113" s="300"/>
      <c r="BI113" s="57"/>
      <c r="BJ113" s="57"/>
      <c r="BK113" s="57"/>
      <c r="BL113" s="57"/>
      <c r="BM113" s="57"/>
      <c r="BN113" s="57"/>
      <c r="BO113" s="57"/>
      <c r="BP113" s="57"/>
      <c r="BQ113" s="57"/>
      <c r="BR113" s="57"/>
      <c r="BS113" s="57"/>
      <c r="BT113" s="57"/>
      <c r="BU113" s="57"/>
      <c r="BV113" s="57"/>
      <c r="BW113" s="57"/>
    </row>
    <row r="114" spans="3:75" ht="21" customHeight="1">
      <c r="C114" s="266"/>
      <c r="D114" s="431"/>
      <c r="E114" s="432"/>
      <c r="F114" s="289" t="s">
        <v>2478</v>
      </c>
      <c r="G114" s="250"/>
      <c r="H114" s="221" t="s">
        <v>155</v>
      </c>
      <c r="I114" s="221" t="s">
        <v>159</v>
      </c>
      <c r="J114" s="221" t="s">
        <v>0</v>
      </c>
      <c r="K114" s="221" t="s">
        <v>160</v>
      </c>
      <c r="L114" s="221" t="s">
        <v>0</v>
      </c>
      <c r="M114" s="221" t="s">
        <v>304</v>
      </c>
      <c r="N114" s="48" t="s">
        <v>162</v>
      </c>
      <c r="O114" s="48" t="s">
        <v>0</v>
      </c>
      <c r="P114" s="48" t="s">
        <v>477</v>
      </c>
      <c r="Q114" s="48"/>
      <c r="R114" s="48"/>
      <c r="S114" s="48"/>
      <c r="T114" s="48"/>
      <c r="U114" s="108"/>
      <c r="V114" s="73"/>
      <c r="W114" s="74"/>
      <c r="X114" s="75"/>
      <c r="Y114" s="299"/>
      <c r="Z114" s="299"/>
      <c r="AA114" s="300"/>
      <c r="AB114" s="300"/>
      <c r="AC114" s="300"/>
      <c r="AD114" s="300"/>
      <c r="AE114" s="300"/>
      <c r="AF114" s="300"/>
      <c r="AG114" s="300"/>
      <c r="AH114" s="300"/>
      <c r="AI114" s="300"/>
      <c r="AJ114" s="300"/>
      <c r="AK114" s="300"/>
      <c r="AL114" s="300"/>
      <c r="AM114" s="300"/>
      <c r="AN114" s="300"/>
      <c r="AO114" s="300"/>
      <c r="AP114" s="300"/>
      <c r="AQ114" s="300"/>
      <c r="AR114" s="300"/>
      <c r="AS114" s="300"/>
      <c r="BI114" s="57"/>
      <c r="BJ114" s="57"/>
      <c r="BK114" s="57"/>
      <c r="BL114" s="57"/>
      <c r="BM114" s="57"/>
      <c r="BN114" s="57"/>
      <c r="BO114" s="57"/>
      <c r="BP114" s="57"/>
      <c r="BQ114" s="57"/>
      <c r="BR114" s="57"/>
      <c r="BS114" s="57"/>
      <c r="BT114" s="57"/>
      <c r="BU114" s="57"/>
      <c r="BV114" s="57"/>
      <c r="BW114" s="57"/>
    </row>
    <row r="115" spans="3:75" ht="21" customHeight="1">
      <c r="C115" s="266"/>
      <c r="D115" s="431"/>
      <c r="E115" s="432"/>
      <c r="F115" s="289" t="s">
        <v>54</v>
      </c>
      <c r="G115" s="250"/>
      <c r="H115" s="221" t="s">
        <v>155</v>
      </c>
      <c r="I115" s="221" t="s">
        <v>159</v>
      </c>
      <c r="J115" s="221" t="s">
        <v>0</v>
      </c>
      <c r="K115" s="221" t="s">
        <v>160</v>
      </c>
      <c r="L115" s="221" t="s">
        <v>0</v>
      </c>
      <c r="M115" s="221" t="s">
        <v>305</v>
      </c>
      <c r="N115" s="48" t="s">
        <v>162</v>
      </c>
      <c r="O115" s="48" t="s">
        <v>0</v>
      </c>
      <c r="P115" s="48" t="s">
        <v>477</v>
      </c>
      <c r="Q115" s="48"/>
      <c r="R115" s="48"/>
      <c r="S115" s="48"/>
      <c r="T115" s="48"/>
      <c r="U115" s="108"/>
      <c r="V115" s="73"/>
      <c r="W115" s="74"/>
      <c r="X115" s="75"/>
      <c r="Y115" s="299"/>
      <c r="Z115" s="299"/>
      <c r="AA115" s="300"/>
      <c r="AB115" s="300"/>
      <c r="AC115" s="300"/>
      <c r="AD115" s="300"/>
      <c r="AE115" s="300"/>
      <c r="AF115" s="300"/>
      <c r="AG115" s="300"/>
      <c r="AH115" s="300"/>
      <c r="AI115" s="300"/>
      <c r="AJ115" s="300"/>
      <c r="AK115" s="300"/>
      <c r="AL115" s="300"/>
      <c r="AM115" s="300"/>
      <c r="AN115" s="300"/>
      <c r="AO115" s="300"/>
      <c r="AP115" s="300"/>
      <c r="AQ115" s="300"/>
      <c r="AR115" s="300"/>
      <c r="AS115" s="300"/>
      <c r="BI115" s="57"/>
      <c r="BJ115" s="57"/>
      <c r="BK115" s="57"/>
      <c r="BL115" s="57"/>
      <c r="BM115" s="57"/>
      <c r="BN115" s="57"/>
      <c r="BO115" s="57"/>
      <c r="BP115" s="57"/>
      <c r="BQ115" s="57"/>
      <c r="BR115" s="57"/>
      <c r="BS115" s="57"/>
      <c r="BT115" s="57"/>
      <c r="BU115" s="57"/>
      <c r="BV115" s="57"/>
      <c r="BW115" s="57"/>
    </row>
    <row r="116" spans="3:75" ht="21" customHeight="1">
      <c r="C116" s="266"/>
      <c r="D116" s="431"/>
      <c r="E116" s="432"/>
      <c r="F116" s="289" t="s">
        <v>2479</v>
      </c>
      <c r="G116" s="250"/>
      <c r="H116" s="221" t="s">
        <v>155</v>
      </c>
      <c r="I116" s="221" t="s">
        <v>159</v>
      </c>
      <c r="J116" s="221" t="s">
        <v>0</v>
      </c>
      <c r="K116" s="221" t="s">
        <v>160</v>
      </c>
      <c r="L116" s="221" t="s">
        <v>0</v>
      </c>
      <c r="M116" s="221" t="s">
        <v>306</v>
      </c>
      <c r="N116" s="48" t="s">
        <v>162</v>
      </c>
      <c r="O116" s="48" t="s">
        <v>0</v>
      </c>
      <c r="P116" s="48" t="s">
        <v>477</v>
      </c>
      <c r="Q116" s="48"/>
      <c r="R116" s="48"/>
      <c r="S116" s="48"/>
      <c r="T116" s="48"/>
      <c r="U116" s="108"/>
      <c r="V116" s="73"/>
      <c r="W116" s="74"/>
      <c r="X116" s="75"/>
      <c r="Y116" s="299"/>
      <c r="Z116" s="299"/>
      <c r="AA116" s="300"/>
      <c r="AB116" s="300"/>
      <c r="AC116" s="300"/>
      <c r="AD116" s="300"/>
      <c r="AE116" s="300"/>
      <c r="AF116" s="300"/>
      <c r="AG116" s="300"/>
      <c r="AH116" s="300"/>
      <c r="AI116" s="300"/>
      <c r="AJ116" s="300"/>
      <c r="AK116" s="300"/>
      <c r="AL116" s="300"/>
      <c r="AM116" s="300"/>
      <c r="AN116" s="300"/>
      <c r="AO116" s="300"/>
      <c r="AP116" s="300"/>
      <c r="AQ116" s="300"/>
      <c r="AR116" s="300"/>
      <c r="AS116" s="300"/>
      <c r="BI116" s="57"/>
      <c r="BJ116" s="57"/>
      <c r="BK116" s="57"/>
      <c r="BL116" s="57"/>
      <c r="BM116" s="57"/>
      <c r="BN116" s="57"/>
      <c r="BO116" s="57"/>
      <c r="BP116" s="57"/>
      <c r="BQ116" s="57"/>
      <c r="BR116" s="57"/>
      <c r="BS116" s="57"/>
      <c r="BT116" s="57"/>
      <c r="BU116" s="57"/>
      <c r="BV116" s="57"/>
      <c r="BW116" s="57"/>
    </row>
    <row r="117" spans="3:75" ht="21" customHeight="1">
      <c r="C117" s="266"/>
      <c r="D117" s="431"/>
      <c r="E117" s="432"/>
      <c r="F117" s="289" t="s">
        <v>2404</v>
      </c>
      <c r="G117" s="250"/>
      <c r="H117" s="221" t="s">
        <v>155</v>
      </c>
      <c r="I117" s="221" t="s">
        <v>159</v>
      </c>
      <c r="J117" s="221" t="s">
        <v>0</v>
      </c>
      <c r="K117" s="221" t="s">
        <v>160</v>
      </c>
      <c r="L117" s="221" t="s">
        <v>0</v>
      </c>
      <c r="M117" s="221" t="s">
        <v>307</v>
      </c>
      <c r="N117" s="48" t="s">
        <v>162</v>
      </c>
      <c r="O117" s="48" t="s">
        <v>0</v>
      </c>
      <c r="P117" s="48" t="s">
        <v>477</v>
      </c>
      <c r="Q117" s="48"/>
      <c r="R117" s="48"/>
      <c r="S117" s="48"/>
      <c r="T117" s="48"/>
      <c r="U117" s="108"/>
      <c r="V117" s="73"/>
      <c r="W117" s="74"/>
      <c r="X117" s="75"/>
      <c r="Y117" s="299"/>
      <c r="Z117" s="299"/>
      <c r="AA117" s="300"/>
      <c r="AB117" s="300"/>
      <c r="AC117" s="300"/>
      <c r="AD117" s="300"/>
      <c r="AE117" s="300"/>
      <c r="AF117" s="300"/>
      <c r="AG117" s="300"/>
      <c r="AH117" s="300"/>
      <c r="AI117" s="300"/>
      <c r="AJ117" s="300"/>
      <c r="AK117" s="300"/>
      <c r="AL117" s="300"/>
      <c r="AM117" s="300"/>
      <c r="AN117" s="300"/>
      <c r="AO117" s="300"/>
      <c r="AP117" s="300"/>
      <c r="AQ117" s="300"/>
      <c r="AR117" s="300"/>
      <c r="AS117" s="300"/>
      <c r="BI117" s="57"/>
      <c r="BJ117" s="57"/>
      <c r="BK117" s="57"/>
      <c r="BL117" s="57"/>
      <c r="BM117" s="57"/>
      <c r="BN117" s="57"/>
      <c r="BO117" s="57"/>
      <c r="BP117" s="57"/>
      <c r="BQ117" s="57"/>
      <c r="BR117" s="57"/>
      <c r="BS117" s="57"/>
      <c r="BT117" s="57"/>
      <c r="BU117" s="57"/>
      <c r="BV117" s="57"/>
      <c r="BW117" s="57"/>
    </row>
    <row r="118" spans="3:75" ht="21" customHeight="1">
      <c r="C118" s="266"/>
      <c r="D118" s="431"/>
      <c r="E118" s="432"/>
      <c r="F118" s="295" t="s">
        <v>2405</v>
      </c>
      <c r="G118" s="250"/>
      <c r="H118" s="221" t="s">
        <v>155</v>
      </c>
      <c r="I118" s="221" t="s">
        <v>159</v>
      </c>
      <c r="J118" s="221" t="s">
        <v>0</v>
      </c>
      <c r="K118" s="221" t="s">
        <v>160</v>
      </c>
      <c r="L118" s="221" t="s">
        <v>0</v>
      </c>
      <c r="M118" s="221" t="s">
        <v>308</v>
      </c>
      <c r="N118" s="48" t="s">
        <v>162</v>
      </c>
      <c r="O118" s="48" t="s">
        <v>0</v>
      </c>
      <c r="P118" s="48" t="s">
        <v>477</v>
      </c>
      <c r="Q118" s="48"/>
      <c r="R118" s="48"/>
      <c r="S118" s="48"/>
      <c r="T118" s="48"/>
      <c r="U118" s="109"/>
      <c r="V118" s="21" t="str">
        <f>IF(OR(SUMPRODUCT(--(V75:V117=""),--(W75:W117=""))&gt;0,COUNTIF(W75:W117,"M")&gt;0,COUNTIF(W75:W117,"X")=43),"",SUM(V75:V117))</f>
        <v/>
      </c>
      <c r="W118" s="22" t="str">
        <f>IF(AND(COUNTIF(W75:W117,"X")=43,SUM(V75:V117)=0,ISNUMBER(V118)),"",IF(COUNTIF(W75:W117,"M")&gt;0,"M",IF(AND(COUNTIF(W75:W117,W75)=43,OR(W75="X",W75="W",W75="Z")),UPPER(W75),"")))</f>
        <v/>
      </c>
      <c r="X118" s="23"/>
      <c r="Y118" s="299"/>
      <c r="Z118" s="301"/>
      <c r="AA118" s="264"/>
      <c r="AB118" s="264"/>
      <c r="AC118" s="264"/>
      <c r="AD118" s="264"/>
      <c r="AE118" s="264"/>
      <c r="AF118" s="264"/>
      <c r="AG118" s="264"/>
      <c r="AH118" s="264"/>
      <c r="AI118" s="264"/>
      <c r="AJ118" s="264"/>
      <c r="AK118" s="264"/>
      <c r="AL118" s="264"/>
      <c r="AM118" s="264"/>
      <c r="AN118" s="264"/>
      <c r="AO118" s="264"/>
      <c r="AP118" s="264"/>
      <c r="AQ118" s="264"/>
      <c r="AR118" s="264"/>
      <c r="AS118" s="264"/>
      <c r="BI118" s="57"/>
      <c r="BJ118" s="57"/>
      <c r="BK118" s="57"/>
      <c r="BL118" s="57"/>
      <c r="BM118" s="57"/>
      <c r="BN118" s="57"/>
      <c r="BO118" s="57"/>
      <c r="BP118" s="57"/>
      <c r="BQ118" s="57"/>
      <c r="BR118" s="57"/>
      <c r="BS118" s="57"/>
      <c r="BT118" s="57"/>
      <c r="BU118" s="57"/>
      <c r="BV118" s="57"/>
      <c r="BW118" s="57"/>
    </row>
    <row r="119" spans="3:75" ht="21" customHeight="1">
      <c r="C119" s="266"/>
      <c r="D119" s="431" t="s">
        <v>2379</v>
      </c>
      <c r="E119" s="432" t="s">
        <v>55</v>
      </c>
      <c r="F119" s="289" t="s">
        <v>2480</v>
      </c>
      <c r="G119" s="250"/>
      <c r="H119" s="221" t="s">
        <v>155</v>
      </c>
      <c r="I119" s="221" t="s">
        <v>159</v>
      </c>
      <c r="J119" s="221" t="s">
        <v>0</v>
      </c>
      <c r="K119" s="221" t="s">
        <v>160</v>
      </c>
      <c r="L119" s="221" t="s">
        <v>0</v>
      </c>
      <c r="M119" s="221" t="s">
        <v>309</v>
      </c>
      <c r="N119" s="48" t="s">
        <v>162</v>
      </c>
      <c r="O119" s="48" t="s">
        <v>0</v>
      </c>
      <c r="P119" s="48" t="s">
        <v>477</v>
      </c>
      <c r="Q119" s="48"/>
      <c r="R119" s="48"/>
      <c r="S119" s="48"/>
      <c r="T119" s="48"/>
      <c r="U119" s="108"/>
      <c r="V119" s="73"/>
      <c r="W119" s="74"/>
      <c r="X119" s="75"/>
      <c r="Y119" s="299"/>
      <c r="Z119" s="299"/>
      <c r="AA119" s="300"/>
      <c r="AB119" s="300"/>
      <c r="AC119" s="300"/>
      <c r="AD119" s="300"/>
      <c r="AE119" s="300"/>
      <c r="AF119" s="300"/>
      <c r="AG119" s="300"/>
      <c r="AH119" s="300"/>
      <c r="AI119" s="300"/>
      <c r="AJ119" s="300"/>
      <c r="AK119" s="300"/>
      <c r="AL119" s="300"/>
      <c r="AM119" s="300"/>
      <c r="AN119" s="300"/>
      <c r="AO119" s="300"/>
      <c r="AP119" s="300"/>
      <c r="AQ119" s="300"/>
      <c r="AR119" s="300"/>
      <c r="AS119" s="300"/>
      <c r="BI119" s="57"/>
      <c r="BJ119" s="57"/>
      <c r="BK119" s="57"/>
      <c r="BL119" s="57"/>
      <c r="BM119" s="57"/>
      <c r="BN119" s="57"/>
      <c r="BO119" s="57"/>
      <c r="BP119" s="57"/>
      <c r="BQ119" s="57"/>
      <c r="BR119" s="57"/>
      <c r="BS119" s="57"/>
      <c r="BT119" s="57"/>
      <c r="BU119" s="57"/>
      <c r="BV119" s="57"/>
      <c r="BW119" s="57"/>
    </row>
    <row r="120" spans="3:75" ht="21" customHeight="1">
      <c r="C120" s="266"/>
      <c r="D120" s="431"/>
      <c r="E120" s="432"/>
      <c r="F120" s="289" t="s">
        <v>56</v>
      </c>
      <c r="G120" s="250"/>
      <c r="H120" s="221" t="s">
        <v>155</v>
      </c>
      <c r="I120" s="221" t="s">
        <v>159</v>
      </c>
      <c r="J120" s="221" t="s">
        <v>0</v>
      </c>
      <c r="K120" s="221" t="s">
        <v>160</v>
      </c>
      <c r="L120" s="221" t="s">
        <v>0</v>
      </c>
      <c r="M120" s="221" t="s">
        <v>310</v>
      </c>
      <c r="N120" s="48" t="s">
        <v>162</v>
      </c>
      <c r="O120" s="48" t="s">
        <v>0</v>
      </c>
      <c r="P120" s="48" t="s">
        <v>477</v>
      </c>
      <c r="Q120" s="48"/>
      <c r="R120" s="48"/>
      <c r="S120" s="48"/>
      <c r="T120" s="48"/>
      <c r="U120" s="108"/>
      <c r="V120" s="73"/>
      <c r="W120" s="74"/>
      <c r="X120" s="75"/>
      <c r="Y120" s="299"/>
      <c r="Z120" s="299"/>
      <c r="AA120" s="300"/>
      <c r="AB120" s="300"/>
      <c r="AC120" s="300"/>
      <c r="AD120" s="300"/>
      <c r="AE120" s="300"/>
      <c r="AF120" s="300"/>
      <c r="AG120" s="300"/>
      <c r="AH120" s="300"/>
      <c r="AI120" s="300"/>
      <c r="AJ120" s="300"/>
      <c r="AK120" s="300"/>
      <c r="AL120" s="300"/>
      <c r="AM120" s="300"/>
      <c r="AN120" s="300"/>
      <c r="AO120" s="300"/>
      <c r="AP120" s="300"/>
      <c r="AQ120" s="300"/>
      <c r="AR120" s="300"/>
      <c r="AS120" s="300"/>
      <c r="BI120" s="57"/>
      <c r="BJ120" s="57"/>
      <c r="BK120" s="57"/>
      <c r="BL120" s="57"/>
      <c r="BM120" s="57"/>
      <c r="BN120" s="57"/>
      <c r="BO120" s="57"/>
      <c r="BP120" s="57"/>
      <c r="BQ120" s="57"/>
      <c r="BR120" s="57"/>
      <c r="BS120" s="57"/>
      <c r="BT120" s="57"/>
      <c r="BU120" s="57"/>
      <c r="BV120" s="57"/>
      <c r="BW120" s="57"/>
    </row>
    <row r="121" spans="3:75" ht="21" customHeight="1">
      <c r="C121" s="266"/>
      <c r="D121" s="431"/>
      <c r="E121" s="432"/>
      <c r="F121" s="289" t="s">
        <v>2481</v>
      </c>
      <c r="G121" s="250"/>
      <c r="H121" s="221" t="s">
        <v>155</v>
      </c>
      <c r="I121" s="221" t="s">
        <v>159</v>
      </c>
      <c r="J121" s="221" t="s">
        <v>0</v>
      </c>
      <c r="K121" s="221" t="s">
        <v>160</v>
      </c>
      <c r="L121" s="221" t="s">
        <v>0</v>
      </c>
      <c r="M121" s="221" t="s">
        <v>311</v>
      </c>
      <c r="N121" s="48" t="s">
        <v>162</v>
      </c>
      <c r="O121" s="48" t="s">
        <v>0</v>
      </c>
      <c r="P121" s="48" t="s">
        <v>477</v>
      </c>
      <c r="Q121" s="48"/>
      <c r="R121" s="48"/>
      <c r="S121" s="48"/>
      <c r="T121" s="48"/>
      <c r="U121" s="108"/>
      <c r="V121" s="73"/>
      <c r="W121" s="74"/>
      <c r="X121" s="75"/>
      <c r="Y121" s="299"/>
      <c r="Z121" s="299"/>
      <c r="AA121" s="300"/>
      <c r="AB121" s="300"/>
      <c r="AC121" s="300"/>
      <c r="AD121" s="300"/>
      <c r="AE121" s="300"/>
      <c r="AF121" s="300"/>
      <c r="AG121" s="300"/>
      <c r="AH121" s="300"/>
      <c r="AI121" s="300"/>
      <c r="AJ121" s="300"/>
      <c r="AK121" s="300"/>
      <c r="AL121" s="300"/>
      <c r="AM121" s="300"/>
      <c r="AN121" s="300"/>
      <c r="AO121" s="300"/>
      <c r="AP121" s="300"/>
      <c r="AQ121" s="300"/>
      <c r="AR121" s="300"/>
      <c r="AS121" s="300"/>
      <c r="BI121" s="57"/>
      <c r="BJ121" s="57"/>
      <c r="BK121" s="57"/>
      <c r="BL121" s="57"/>
      <c r="BM121" s="57"/>
      <c r="BN121" s="57"/>
      <c r="BO121" s="57"/>
      <c r="BP121" s="57"/>
      <c r="BQ121" s="57"/>
      <c r="BR121" s="57"/>
      <c r="BS121" s="57"/>
      <c r="BT121" s="57"/>
      <c r="BU121" s="57"/>
      <c r="BV121" s="57"/>
      <c r="BW121" s="57"/>
    </row>
    <row r="122" spans="3:75" ht="21" customHeight="1">
      <c r="C122" s="266"/>
      <c r="D122" s="431"/>
      <c r="E122" s="432"/>
      <c r="F122" s="289" t="s">
        <v>2482</v>
      </c>
      <c r="G122" s="250"/>
      <c r="H122" s="221" t="s">
        <v>155</v>
      </c>
      <c r="I122" s="221" t="s">
        <v>159</v>
      </c>
      <c r="J122" s="221" t="s">
        <v>0</v>
      </c>
      <c r="K122" s="221" t="s">
        <v>160</v>
      </c>
      <c r="L122" s="221" t="s">
        <v>0</v>
      </c>
      <c r="M122" s="221" t="s">
        <v>312</v>
      </c>
      <c r="N122" s="48" t="s">
        <v>162</v>
      </c>
      <c r="O122" s="48" t="s">
        <v>0</v>
      </c>
      <c r="P122" s="48" t="s">
        <v>477</v>
      </c>
      <c r="Q122" s="48"/>
      <c r="R122" s="48"/>
      <c r="S122" s="48"/>
      <c r="T122" s="48"/>
      <c r="U122" s="108"/>
      <c r="V122" s="73"/>
      <c r="W122" s="74"/>
      <c r="X122" s="75"/>
      <c r="Y122" s="299"/>
      <c r="Z122" s="299"/>
      <c r="AA122" s="300"/>
      <c r="AB122" s="300"/>
      <c r="AC122" s="300"/>
      <c r="AD122" s="300"/>
      <c r="AE122" s="300"/>
      <c r="AF122" s="300"/>
      <c r="AG122" s="300"/>
      <c r="AH122" s="300"/>
      <c r="AI122" s="300"/>
      <c r="AJ122" s="300"/>
      <c r="AK122" s="300"/>
      <c r="AL122" s="300"/>
      <c r="AM122" s="300"/>
      <c r="AN122" s="300"/>
      <c r="AO122" s="300"/>
      <c r="AP122" s="300"/>
      <c r="AQ122" s="300"/>
      <c r="AR122" s="300"/>
      <c r="AS122" s="300"/>
      <c r="BI122" s="57"/>
      <c r="BJ122" s="57"/>
      <c r="BK122" s="57"/>
      <c r="BL122" s="57"/>
      <c r="BM122" s="57"/>
      <c r="BN122" s="57"/>
      <c r="BO122" s="57"/>
      <c r="BP122" s="57"/>
      <c r="BQ122" s="57"/>
      <c r="BR122" s="57"/>
      <c r="BS122" s="57"/>
      <c r="BT122" s="57"/>
      <c r="BU122" s="57"/>
      <c r="BV122" s="57"/>
      <c r="BW122" s="57"/>
    </row>
    <row r="123" spans="3:75" ht="21" customHeight="1">
      <c r="C123" s="266"/>
      <c r="D123" s="431"/>
      <c r="E123" s="432"/>
      <c r="F123" s="289" t="s">
        <v>57</v>
      </c>
      <c r="G123" s="250"/>
      <c r="H123" s="221" t="s">
        <v>155</v>
      </c>
      <c r="I123" s="221" t="s">
        <v>159</v>
      </c>
      <c r="J123" s="221" t="s">
        <v>0</v>
      </c>
      <c r="K123" s="221" t="s">
        <v>160</v>
      </c>
      <c r="L123" s="221" t="s">
        <v>0</v>
      </c>
      <c r="M123" s="221" t="s">
        <v>313</v>
      </c>
      <c r="N123" s="48" t="s">
        <v>162</v>
      </c>
      <c r="O123" s="48" t="s">
        <v>0</v>
      </c>
      <c r="P123" s="48" t="s">
        <v>477</v>
      </c>
      <c r="Q123" s="48"/>
      <c r="R123" s="48"/>
      <c r="S123" s="48"/>
      <c r="T123" s="48"/>
      <c r="U123" s="108"/>
      <c r="V123" s="73"/>
      <c r="W123" s="74"/>
      <c r="X123" s="75"/>
      <c r="Y123" s="299"/>
      <c r="Z123" s="299"/>
      <c r="AA123" s="300"/>
      <c r="AB123" s="300"/>
      <c r="AC123" s="300"/>
      <c r="AD123" s="300"/>
      <c r="AE123" s="300"/>
      <c r="AF123" s="300"/>
      <c r="AG123" s="300"/>
      <c r="AH123" s="300"/>
      <c r="AI123" s="300"/>
      <c r="AJ123" s="300"/>
      <c r="AK123" s="300"/>
      <c r="AL123" s="300"/>
      <c r="AM123" s="300"/>
      <c r="AN123" s="300"/>
      <c r="AO123" s="300"/>
      <c r="AP123" s="300"/>
      <c r="AQ123" s="300"/>
      <c r="AR123" s="300"/>
      <c r="AS123" s="300"/>
      <c r="BI123" s="57"/>
      <c r="BJ123" s="57"/>
      <c r="BK123" s="57"/>
      <c r="BL123" s="57"/>
      <c r="BM123" s="57"/>
      <c r="BN123" s="57"/>
      <c r="BO123" s="57"/>
      <c r="BP123" s="57"/>
      <c r="BQ123" s="57"/>
      <c r="BR123" s="57"/>
      <c r="BS123" s="57"/>
      <c r="BT123" s="57"/>
      <c r="BU123" s="57"/>
      <c r="BV123" s="57"/>
      <c r="BW123" s="57"/>
    </row>
    <row r="124" spans="3:75" ht="21" customHeight="1">
      <c r="C124" s="266"/>
      <c r="D124" s="431"/>
      <c r="E124" s="432"/>
      <c r="F124" s="289" t="s">
        <v>2483</v>
      </c>
      <c r="G124" s="250"/>
      <c r="H124" s="221" t="s">
        <v>155</v>
      </c>
      <c r="I124" s="221" t="s">
        <v>159</v>
      </c>
      <c r="J124" s="221" t="s">
        <v>0</v>
      </c>
      <c r="K124" s="221" t="s">
        <v>160</v>
      </c>
      <c r="L124" s="221" t="s">
        <v>0</v>
      </c>
      <c r="M124" s="221" t="s">
        <v>314</v>
      </c>
      <c r="N124" s="48" t="s">
        <v>162</v>
      </c>
      <c r="O124" s="48" t="s">
        <v>0</v>
      </c>
      <c r="P124" s="48" t="s">
        <v>477</v>
      </c>
      <c r="Q124" s="48"/>
      <c r="R124" s="48"/>
      <c r="S124" s="48"/>
      <c r="T124" s="48"/>
      <c r="U124" s="108"/>
      <c r="V124" s="73"/>
      <c r="W124" s="74"/>
      <c r="X124" s="75"/>
      <c r="Y124" s="299"/>
      <c r="Z124" s="299"/>
      <c r="AA124" s="300"/>
      <c r="AB124" s="300"/>
      <c r="AC124" s="300"/>
      <c r="AD124" s="300"/>
      <c r="AE124" s="300"/>
      <c r="AF124" s="300"/>
      <c r="AG124" s="300"/>
      <c r="AH124" s="300"/>
      <c r="AI124" s="300"/>
      <c r="AJ124" s="300"/>
      <c r="AK124" s="300"/>
      <c r="AL124" s="300"/>
      <c r="AM124" s="300"/>
      <c r="AN124" s="300"/>
      <c r="AO124" s="300"/>
      <c r="AP124" s="300"/>
      <c r="AQ124" s="300"/>
      <c r="AR124" s="300"/>
      <c r="AS124" s="300"/>
      <c r="BI124" s="57"/>
      <c r="BJ124" s="57"/>
      <c r="BK124" s="57"/>
      <c r="BL124" s="57"/>
      <c r="BM124" s="57"/>
      <c r="BN124" s="57"/>
      <c r="BO124" s="57"/>
      <c r="BP124" s="57"/>
      <c r="BQ124" s="57"/>
      <c r="BR124" s="57"/>
      <c r="BS124" s="57"/>
      <c r="BT124" s="57"/>
      <c r="BU124" s="57"/>
      <c r="BV124" s="57"/>
      <c r="BW124" s="57"/>
    </row>
    <row r="125" spans="3:75" ht="21" customHeight="1">
      <c r="C125" s="266"/>
      <c r="D125" s="431"/>
      <c r="E125" s="432"/>
      <c r="F125" s="289" t="s">
        <v>58</v>
      </c>
      <c r="G125" s="250"/>
      <c r="H125" s="221" t="s">
        <v>155</v>
      </c>
      <c r="I125" s="221" t="s">
        <v>159</v>
      </c>
      <c r="J125" s="221" t="s">
        <v>0</v>
      </c>
      <c r="K125" s="221" t="s">
        <v>160</v>
      </c>
      <c r="L125" s="221" t="s">
        <v>0</v>
      </c>
      <c r="M125" s="221" t="s">
        <v>315</v>
      </c>
      <c r="N125" s="48" t="s">
        <v>162</v>
      </c>
      <c r="O125" s="48" t="s">
        <v>0</v>
      </c>
      <c r="P125" s="48" t="s">
        <v>477</v>
      </c>
      <c r="Q125" s="48"/>
      <c r="R125" s="48"/>
      <c r="S125" s="48"/>
      <c r="T125" s="48"/>
      <c r="U125" s="108"/>
      <c r="V125" s="73"/>
      <c r="W125" s="74"/>
      <c r="X125" s="75"/>
      <c r="Y125" s="299"/>
      <c r="Z125" s="302"/>
      <c r="BI125" s="57"/>
      <c r="BJ125" s="57"/>
      <c r="BK125" s="57"/>
      <c r="BL125" s="57"/>
      <c r="BM125" s="57"/>
      <c r="BN125" s="57"/>
      <c r="BO125" s="57"/>
      <c r="BP125" s="57"/>
      <c r="BQ125" s="57"/>
      <c r="BR125" s="57"/>
      <c r="BS125" s="57"/>
      <c r="BT125" s="57"/>
      <c r="BU125" s="57"/>
      <c r="BV125" s="57"/>
      <c r="BW125" s="57"/>
    </row>
    <row r="126" spans="3:75" ht="21" customHeight="1">
      <c r="C126" s="266"/>
      <c r="D126" s="431"/>
      <c r="E126" s="432"/>
      <c r="F126" s="289" t="s">
        <v>2484</v>
      </c>
      <c r="G126" s="250"/>
      <c r="H126" s="221" t="s">
        <v>155</v>
      </c>
      <c r="I126" s="221" t="s">
        <v>159</v>
      </c>
      <c r="J126" s="221" t="s">
        <v>0</v>
      </c>
      <c r="K126" s="221" t="s">
        <v>160</v>
      </c>
      <c r="L126" s="221" t="s">
        <v>0</v>
      </c>
      <c r="M126" s="221" t="s">
        <v>316</v>
      </c>
      <c r="N126" s="48" t="s">
        <v>162</v>
      </c>
      <c r="O126" s="48" t="s">
        <v>0</v>
      </c>
      <c r="P126" s="48" t="s">
        <v>477</v>
      </c>
      <c r="Q126" s="48"/>
      <c r="R126" s="48"/>
      <c r="S126" s="48"/>
      <c r="T126" s="48"/>
      <c r="U126" s="108"/>
      <c r="V126" s="73"/>
      <c r="W126" s="74"/>
      <c r="X126" s="75"/>
      <c r="Y126" s="299"/>
      <c r="Z126" s="302"/>
      <c r="BI126" s="57"/>
      <c r="BJ126" s="57"/>
      <c r="BK126" s="57"/>
      <c r="BL126" s="57"/>
      <c r="BM126" s="57"/>
      <c r="BN126" s="57"/>
      <c r="BO126" s="57"/>
      <c r="BP126" s="57"/>
      <c r="BQ126" s="57"/>
      <c r="BR126" s="57"/>
      <c r="BS126" s="57"/>
      <c r="BT126" s="57"/>
      <c r="BU126" s="57"/>
      <c r="BV126" s="57"/>
      <c r="BW126" s="57"/>
    </row>
    <row r="127" spans="3:75" ht="21" customHeight="1">
      <c r="C127" s="266"/>
      <c r="D127" s="431"/>
      <c r="E127" s="432"/>
      <c r="F127" s="289" t="s">
        <v>59</v>
      </c>
      <c r="G127" s="250"/>
      <c r="H127" s="221" t="s">
        <v>155</v>
      </c>
      <c r="I127" s="221" t="s">
        <v>159</v>
      </c>
      <c r="J127" s="221" t="s">
        <v>0</v>
      </c>
      <c r="K127" s="221" t="s">
        <v>160</v>
      </c>
      <c r="L127" s="221" t="s">
        <v>0</v>
      </c>
      <c r="M127" s="221" t="s">
        <v>317</v>
      </c>
      <c r="N127" s="48" t="s">
        <v>162</v>
      </c>
      <c r="O127" s="48" t="s">
        <v>0</v>
      </c>
      <c r="P127" s="48" t="s">
        <v>477</v>
      </c>
      <c r="Q127" s="48"/>
      <c r="R127" s="48"/>
      <c r="S127" s="48"/>
      <c r="T127" s="48"/>
      <c r="U127" s="108"/>
      <c r="V127" s="73"/>
      <c r="W127" s="74"/>
      <c r="X127" s="75"/>
      <c r="Y127" s="299"/>
      <c r="Z127" s="302"/>
      <c r="BI127" s="57"/>
      <c r="BJ127" s="57"/>
      <c r="BK127" s="57"/>
      <c r="BL127" s="57"/>
      <c r="BM127" s="57"/>
      <c r="BN127" s="57"/>
      <c r="BO127" s="57"/>
      <c r="BP127" s="57"/>
      <c r="BQ127" s="57"/>
      <c r="BR127" s="57"/>
      <c r="BS127" s="57"/>
      <c r="BT127" s="57"/>
      <c r="BU127" s="57"/>
      <c r="BV127" s="57"/>
      <c r="BW127" s="57"/>
    </row>
    <row r="128" spans="3:75" ht="21" customHeight="1">
      <c r="C128" s="266"/>
      <c r="D128" s="431"/>
      <c r="E128" s="432"/>
      <c r="F128" s="289" t="s">
        <v>2485</v>
      </c>
      <c r="G128" s="250"/>
      <c r="H128" s="221" t="s">
        <v>155</v>
      </c>
      <c r="I128" s="221" t="s">
        <v>159</v>
      </c>
      <c r="J128" s="221" t="s">
        <v>0</v>
      </c>
      <c r="K128" s="221" t="s">
        <v>160</v>
      </c>
      <c r="L128" s="221" t="s">
        <v>0</v>
      </c>
      <c r="M128" s="221" t="s">
        <v>318</v>
      </c>
      <c r="N128" s="48" t="s">
        <v>162</v>
      </c>
      <c r="O128" s="48" t="s">
        <v>0</v>
      </c>
      <c r="P128" s="48" t="s">
        <v>477</v>
      </c>
      <c r="Q128" s="48"/>
      <c r="R128" s="48"/>
      <c r="S128" s="48"/>
      <c r="T128" s="48"/>
      <c r="U128" s="108"/>
      <c r="V128" s="73"/>
      <c r="W128" s="74"/>
      <c r="X128" s="75"/>
      <c r="Y128" s="299"/>
      <c r="Z128" s="302"/>
      <c r="BI128" s="57"/>
      <c r="BJ128" s="57"/>
      <c r="BK128" s="57"/>
      <c r="BL128" s="57"/>
      <c r="BM128" s="57"/>
      <c r="BN128" s="57"/>
      <c r="BO128" s="57"/>
      <c r="BP128" s="57"/>
      <c r="BQ128" s="57"/>
      <c r="BR128" s="57"/>
      <c r="BS128" s="57"/>
      <c r="BT128" s="57"/>
      <c r="BU128" s="57"/>
      <c r="BV128" s="57"/>
      <c r="BW128" s="57"/>
    </row>
    <row r="129" spans="3:75" ht="21" customHeight="1">
      <c r="C129" s="266"/>
      <c r="D129" s="431"/>
      <c r="E129" s="432"/>
      <c r="F129" s="289" t="s">
        <v>2486</v>
      </c>
      <c r="G129" s="250"/>
      <c r="H129" s="221" t="s">
        <v>155</v>
      </c>
      <c r="I129" s="221" t="s">
        <v>159</v>
      </c>
      <c r="J129" s="221" t="s">
        <v>0</v>
      </c>
      <c r="K129" s="221" t="s">
        <v>160</v>
      </c>
      <c r="L129" s="221" t="s">
        <v>0</v>
      </c>
      <c r="M129" s="221" t="s">
        <v>319</v>
      </c>
      <c r="N129" s="48" t="s">
        <v>162</v>
      </c>
      <c r="O129" s="48" t="s">
        <v>0</v>
      </c>
      <c r="P129" s="48" t="s">
        <v>477</v>
      </c>
      <c r="Q129" s="48"/>
      <c r="R129" s="48"/>
      <c r="S129" s="48"/>
      <c r="T129" s="48"/>
      <c r="U129" s="108"/>
      <c r="V129" s="73"/>
      <c r="W129" s="74"/>
      <c r="X129" s="75"/>
      <c r="Y129" s="299"/>
      <c r="Z129" s="302"/>
      <c r="BI129" s="57"/>
      <c r="BJ129" s="57"/>
      <c r="BK129" s="57"/>
      <c r="BL129" s="57"/>
      <c r="BM129" s="57"/>
      <c r="BN129" s="57"/>
      <c r="BO129" s="57"/>
      <c r="BP129" s="57"/>
      <c r="BQ129" s="57"/>
      <c r="BR129" s="57"/>
      <c r="BS129" s="57"/>
      <c r="BT129" s="57"/>
      <c r="BU129" s="57"/>
      <c r="BV129" s="57"/>
      <c r="BW129" s="57"/>
    </row>
    <row r="130" spans="3:75" ht="21" customHeight="1">
      <c r="C130" s="266"/>
      <c r="D130" s="431"/>
      <c r="E130" s="432"/>
      <c r="F130" s="289" t="s">
        <v>2487</v>
      </c>
      <c r="G130" s="250"/>
      <c r="H130" s="221" t="s">
        <v>155</v>
      </c>
      <c r="I130" s="221" t="s">
        <v>159</v>
      </c>
      <c r="J130" s="221" t="s">
        <v>0</v>
      </c>
      <c r="K130" s="221" t="s">
        <v>160</v>
      </c>
      <c r="L130" s="221" t="s">
        <v>0</v>
      </c>
      <c r="M130" s="221" t="s">
        <v>320</v>
      </c>
      <c r="N130" s="48" t="s">
        <v>162</v>
      </c>
      <c r="O130" s="48" t="s">
        <v>0</v>
      </c>
      <c r="P130" s="48" t="s">
        <v>477</v>
      </c>
      <c r="Q130" s="48"/>
      <c r="R130" s="48"/>
      <c r="S130" s="48"/>
      <c r="T130" s="48"/>
      <c r="U130" s="108"/>
      <c r="V130" s="73"/>
      <c r="W130" s="74"/>
      <c r="X130" s="75"/>
      <c r="Y130" s="299"/>
      <c r="Z130" s="302"/>
      <c r="BI130" s="57"/>
      <c r="BJ130" s="57"/>
      <c r="BK130" s="57"/>
      <c r="BL130" s="57"/>
      <c r="BM130" s="57"/>
      <c r="BN130" s="57"/>
      <c r="BO130" s="57"/>
      <c r="BP130" s="57"/>
      <c r="BQ130" s="57"/>
      <c r="BR130" s="57"/>
      <c r="BS130" s="57"/>
      <c r="BT130" s="57"/>
      <c r="BU130" s="57"/>
      <c r="BV130" s="57"/>
      <c r="BW130" s="57"/>
    </row>
    <row r="131" spans="3:75" ht="21" customHeight="1">
      <c r="C131" s="266"/>
      <c r="D131" s="431"/>
      <c r="E131" s="432"/>
      <c r="F131" s="289" t="s">
        <v>2488</v>
      </c>
      <c r="G131" s="250"/>
      <c r="H131" s="221" t="s">
        <v>155</v>
      </c>
      <c r="I131" s="221" t="s">
        <v>159</v>
      </c>
      <c r="J131" s="221" t="s">
        <v>0</v>
      </c>
      <c r="K131" s="221" t="s">
        <v>160</v>
      </c>
      <c r="L131" s="221" t="s">
        <v>0</v>
      </c>
      <c r="M131" s="221" t="s">
        <v>330</v>
      </c>
      <c r="N131" s="48" t="s">
        <v>162</v>
      </c>
      <c r="O131" s="48" t="s">
        <v>0</v>
      </c>
      <c r="P131" s="48" t="s">
        <v>477</v>
      </c>
      <c r="Q131" s="48"/>
      <c r="R131" s="48"/>
      <c r="S131" s="48"/>
      <c r="T131" s="48"/>
      <c r="U131" s="108"/>
      <c r="V131" s="73"/>
      <c r="W131" s="74"/>
      <c r="X131" s="75"/>
      <c r="Y131" s="299"/>
      <c r="Z131" s="302"/>
      <c r="BI131" s="57"/>
      <c r="BJ131" s="57"/>
      <c r="BK131" s="57"/>
      <c r="BL131" s="57"/>
      <c r="BM131" s="57"/>
      <c r="BN131" s="57"/>
      <c r="BO131" s="57"/>
      <c r="BP131" s="57"/>
      <c r="BQ131" s="57"/>
      <c r="BR131" s="57"/>
      <c r="BS131" s="57"/>
      <c r="BT131" s="57"/>
      <c r="BU131" s="57"/>
      <c r="BV131" s="57"/>
      <c r="BW131" s="57"/>
    </row>
    <row r="132" spans="3:75" ht="21" customHeight="1">
      <c r="C132" s="266"/>
      <c r="D132" s="431"/>
      <c r="E132" s="432"/>
      <c r="F132" s="289" t="s">
        <v>60</v>
      </c>
      <c r="G132" s="250"/>
      <c r="H132" s="221" t="s">
        <v>155</v>
      </c>
      <c r="I132" s="221" t="s">
        <v>159</v>
      </c>
      <c r="J132" s="221" t="s">
        <v>0</v>
      </c>
      <c r="K132" s="221" t="s">
        <v>160</v>
      </c>
      <c r="L132" s="221" t="s">
        <v>0</v>
      </c>
      <c r="M132" s="221" t="s">
        <v>321</v>
      </c>
      <c r="N132" s="48" t="s">
        <v>162</v>
      </c>
      <c r="O132" s="48" t="s">
        <v>0</v>
      </c>
      <c r="P132" s="48" t="s">
        <v>477</v>
      </c>
      <c r="Q132" s="48"/>
      <c r="R132" s="48"/>
      <c r="S132" s="48"/>
      <c r="T132" s="48"/>
      <c r="U132" s="108"/>
      <c r="V132" s="73"/>
      <c r="W132" s="74"/>
      <c r="X132" s="75"/>
      <c r="Y132" s="299"/>
      <c r="Z132" s="302"/>
      <c r="BI132" s="57"/>
      <c r="BJ132" s="57"/>
      <c r="BK132" s="57"/>
      <c r="BL132" s="57"/>
      <c r="BM132" s="57"/>
      <c r="BN132" s="57"/>
      <c r="BO132" s="57"/>
      <c r="BP132" s="57"/>
      <c r="BQ132" s="57"/>
      <c r="BR132" s="57"/>
      <c r="BS132" s="57"/>
      <c r="BT132" s="57"/>
      <c r="BU132" s="57"/>
      <c r="BV132" s="57"/>
      <c r="BW132" s="57"/>
    </row>
    <row r="133" spans="3:75" ht="21" customHeight="1">
      <c r="C133" s="266"/>
      <c r="D133" s="431"/>
      <c r="E133" s="432"/>
      <c r="F133" s="289" t="s">
        <v>61</v>
      </c>
      <c r="G133" s="250"/>
      <c r="H133" s="221" t="s">
        <v>155</v>
      </c>
      <c r="I133" s="221" t="s">
        <v>159</v>
      </c>
      <c r="J133" s="221" t="s">
        <v>0</v>
      </c>
      <c r="K133" s="221" t="s">
        <v>160</v>
      </c>
      <c r="L133" s="221" t="s">
        <v>0</v>
      </c>
      <c r="M133" s="221" t="s">
        <v>322</v>
      </c>
      <c r="N133" s="48" t="s">
        <v>162</v>
      </c>
      <c r="O133" s="48" t="s">
        <v>0</v>
      </c>
      <c r="P133" s="48" t="s">
        <v>477</v>
      </c>
      <c r="Q133" s="48"/>
      <c r="R133" s="48"/>
      <c r="S133" s="48"/>
      <c r="T133" s="48"/>
      <c r="U133" s="108"/>
      <c r="V133" s="73"/>
      <c r="W133" s="74"/>
      <c r="X133" s="75"/>
      <c r="Y133" s="299"/>
      <c r="Z133" s="302"/>
      <c r="BI133" s="57"/>
      <c r="BJ133" s="57"/>
      <c r="BK133" s="57"/>
      <c r="BL133" s="57"/>
      <c r="BM133" s="57"/>
      <c r="BN133" s="57"/>
      <c r="BO133" s="57"/>
      <c r="BP133" s="57"/>
      <c r="BQ133" s="57"/>
      <c r="BR133" s="57"/>
      <c r="BS133" s="57"/>
      <c r="BT133" s="57"/>
      <c r="BU133" s="57"/>
      <c r="BV133" s="57"/>
      <c r="BW133" s="57"/>
    </row>
    <row r="134" spans="3:75" ht="21" customHeight="1">
      <c r="C134" s="266"/>
      <c r="D134" s="431"/>
      <c r="E134" s="432"/>
      <c r="F134" s="289" t="s">
        <v>62</v>
      </c>
      <c r="G134" s="250"/>
      <c r="H134" s="221" t="s">
        <v>155</v>
      </c>
      <c r="I134" s="221" t="s">
        <v>159</v>
      </c>
      <c r="J134" s="221" t="s">
        <v>0</v>
      </c>
      <c r="K134" s="221" t="s">
        <v>160</v>
      </c>
      <c r="L134" s="221" t="s">
        <v>0</v>
      </c>
      <c r="M134" s="221" t="s">
        <v>323</v>
      </c>
      <c r="N134" s="48" t="s">
        <v>162</v>
      </c>
      <c r="O134" s="48" t="s">
        <v>0</v>
      </c>
      <c r="P134" s="48" t="s">
        <v>477</v>
      </c>
      <c r="Q134" s="48"/>
      <c r="R134" s="48"/>
      <c r="S134" s="48"/>
      <c r="T134" s="48"/>
      <c r="U134" s="108"/>
      <c r="V134" s="73"/>
      <c r="W134" s="74"/>
      <c r="X134" s="75"/>
      <c r="Y134" s="299"/>
      <c r="Z134" s="302"/>
      <c r="BI134" s="57"/>
      <c r="BJ134" s="57"/>
      <c r="BK134" s="57"/>
      <c r="BL134" s="57"/>
      <c r="BM134" s="57"/>
      <c r="BN134" s="57"/>
      <c r="BO134" s="57"/>
      <c r="BP134" s="57"/>
      <c r="BQ134" s="57"/>
      <c r="BR134" s="57"/>
      <c r="BS134" s="57"/>
      <c r="BT134" s="57"/>
      <c r="BU134" s="57"/>
      <c r="BV134" s="57"/>
      <c r="BW134" s="57"/>
    </row>
    <row r="135" spans="3:75" ht="21" customHeight="1">
      <c r="C135" s="266"/>
      <c r="D135" s="431"/>
      <c r="E135" s="432"/>
      <c r="F135" s="289" t="s">
        <v>2489</v>
      </c>
      <c r="G135" s="250"/>
      <c r="H135" s="221" t="s">
        <v>155</v>
      </c>
      <c r="I135" s="221" t="s">
        <v>159</v>
      </c>
      <c r="J135" s="221" t="s">
        <v>0</v>
      </c>
      <c r="K135" s="221" t="s">
        <v>160</v>
      </c>
      <c r="L135" s="221" t="s">
        <v>0</v>
      </c>
      <c r="M135" s="221" t="s">
        <v>324</v>
      </c>
      <c r="N135" s="48" t="s">
        <v>162</v>
      </c>
      <c r="O135" s="48" t="s">
        <v>0</v>
      </c>
      <c r="P135" s="48" t="s">
        <v>477</v>
      </c>
      <c r="Q135" s="48"/>
      <c r="R135" s="48"/>
      <c r="S135" s="48"/>
      <c r="T135" s="48"/>
      <c r="U135" s="108"/>
      <c r="V135" s="73"/>
      <c r="W135" s="74"/>
      <c r="X135" s="75"/>
      <c r="Y135" s="299"/>
      <c r="Z135" s="302"/>
      <c r="BI135" s="57"/>
      <c r="BJ135" s="57"/>
      <c r="BK135" s="57"/>
      <c r="BL135" s="57"/>
      <c r="BM135" s="57"/>
      <c r="BN135" s="57"/>
      <c r="BO135" s="57"/>
      <c r="BP135" s="57"/>
      <c r="BQ135" s="57"/>
      <c r="BR135" s="57"/>
      <c r="BS135" s="57"/>
      <c r="BT135" s="57"/>
      <c r="BU135" s="57"/>
      <c r="BV135" s="57"/>
      <c r="BW135" s="57"/>
    </row>
    <row r="136" spans="3:75" ht="21" customHeight="1">
      <c r="C136" s="266"/>
      <c r="D136" s="431"/>
      <c r="E136" s="432"/>
      <c r="F136" s="289" t="s">
        <v>63</v>
      </c>
      <c r="G136" s="250"/>
      <c r="H136" s="221" t="s">
        <v>155</v>
      </c>
      <c r="I136" s="221" t="s">
        <v>159</v>
      </c>
      <c r="J136" s="221" t="s">
        <v>0</v>
      </c>
      <c r="K136" s="221" t="s">
        <v>160</v>
      </c>
      <c r="L136" s="221" t="s">
        <v>0</v>
      </c>
      <c r="M136" s="221" t="s">
        <v>325</v>
      </c>
      <c r="N136" s="48" t="s">
        <v>162</v>
      </c>
      <c r="O136" s="48" t="s">
        <v>0</v>
      </c>
      <c r="P136" s="48" t="s">
        <v>477</v>
      </c>
      <c r="Q136" s="48"/>
      <c r="R136" s="48"/>
      <c r="S136" s="48"/>
      <c r="T136" s="48"/>
      <c r="U136" s="108"/>
      <c r="V136" s="73"/>
      <c r="W136" s="74"/>
      <c r="X136" s="75"/>
      <c r="Y136" s="299"/>
      <c r="Z136" s="302"/>
      <c r="BI136" s="57"/>
      <c r="BJ136" s="57"/>
      <c r="BK136" s="57"/>
      <c r="BL136" s="57"/>
      <c r="BM136" s="57"/>
      <c r="BN136" s="57"/>
      <c r="BO136" s="57"/>
      <c r="BP136" s="57"/>
      <c r="BQ136" s="57"/>
      <c r="BR136" s="57"/>
      <c r="BS136" s="57"/>
      <c r="BT136" s="57"/>
      <c r="BU136" s="57"/>
      <c r="BV136" s="57"/>
      <c r="BW136" s="57"/>
    </row>
    <row r="137" spans="3:75" ht="21" customHeight="1">
      <c r="C137" s="266"/>
      <c r="D137" s="431"/>
      <c r="E137" s="432"/>
      <c r="F137" s="289" t="s">
        <v>64</v>
      </c>
      <c r="G137" s="250"/>
      <c r="H137" s="221" t="s">
        <v>155</v>
      </c>
      <c r="I137" s="221" t="s">
        <v>159</v>
      </c>
      <c r="J137" s="221" t="s">
        <v>0</v>
      </c>
      <c r="K137" s="221" t="s">
        <v>160</v>
      </c>
      <c r="L137" s="221" t="s">
        <v>0</v>
      </c>
      <c r="M137" s="221" t="s">
        <v>326</v>
      </c>
      <c r="N137" s="48" t="s">
        <v>162</v>
      </c>
      <c r="O137" s="48" t="s">
        <v>0</v>
      </c>
      <c r="P137" s="48" t="s">
        <v>477</v>
      </c>
      <c r="Q137" s="48"/>
      <c r="R137" s="48"/>
      <c r="S137" s="48"/>
      <c r="T137" s="48"/>
      <c r="U137" s="108"/>
      <c r="V137" s="73"/>
      <c r="W137" s="74"/>
      <c r="X137" s="75"/>
      <c r="Y137" s="299"/>
      <c r="Z137" s="302"/>
      <c r="BI137" s="57"/>
      <c r="BJ137" s="57"/>
      <c r="BK137" s="57"/>
      <c r="BL137" s="57"/>
      <c r="BM137" s="57"/>
      <c r="BN137" s="57"/>
      <c r="BO137" s="57"/>
      <c r="BP137" s="57"/>
      <c r="BQ137" s="57"/>
      <c r="BR137" s="57"/>
      <c r="BS137" s="57"/>
      <c r="BT137" s="57"/>
      <c r="BU137" s="57"/>
      <c r="BV137" s="57"/>
      <c r="BW137" s="57"/>
    </row>
    <row r="138" spans="3:75" ht="21" customHeight="1">
      <c r="C138" s="266"/>
      <c r="D138" s="431"/>
      <c r="E138" s="432"/>
      <c r="F138" s="289" t="s">
        <v>2490</v>
      </c>
      <c r="G138" s="250"/>
      <c r="H138" s="221" t="s">
        <v>155</v>
      </c>
      <c r="I138" s="221" t="s">
        <v>159</v>
      </c>
      <c r="J138" s="221" t="s">
        <v>0</v>
      </c>
      <c r="K138" s="221" t="s">
        <v>160</v>
      </c>
      <c r="L138" s="221" t="s">
        <v>0</v>
      </c>
      <c r="M138" s="221" t="s">
        <v>327</v>
      </c>
      <c r="N138" s="48" t="s">
        <v>162</v>
      </c>
      <c r="O138" s="48" t="s">
        <v>0</v>
      </c>
      <c r="P138" s="48" t="s">
        <v>477</v>
      </c>
      <c r="Q138" s="48"/>
      <c r="R138" s="48"/>
      <c r="S138" s="48"/>
      <c r="T138" s="48"/>
      <c r="U138" s="108"/>
      <c r="V138" s="73"/>
      <c r="W138" s="74"/>
      <c r="X138" s="75"/>
      <c r="Y138" s="299"/>
      <c r="Z138" s="302"/>
      <c r="BI138" s="57"/>
      <c r="BJ138" s="57"/>
      <c r="BK138" s="57"/>
      <c r="BL138" s="57"/>
      <c r="BM138" s="57"/>
      <c r="BN138" s="57"/>
      <c r="BO138" s="57"/>
      <c r="BP138" s="57"/>
      <c r="BQ138" s="57"/>
      <c r="BR138" s="57"/>
      <c r="BS138" s="57"/>
      <c r="BT138" s="57"/>
      <c r="BU138" s="57"/>
      <c r="BV138" s="57"/>
      <c r="BW138" s="57"/>
    </row>
    <row r="139" spans="3:75" ht="21" customHeight="1">
      <c r="C139" s="266"/>
      <c r="D139" s="431"/>
      <c r="E139" s="432"/>
      <c r="F139" s="289" t="s">
        <v>2491</v>
      </c>
      <c r="G139" s="250"/>
      <c r="H139" s="221" t="s">
        <v>155</v>
      </c>
      <c r="I139" s="221" t="s">
        <v>159</v>
      </c>
      <c r="J139" s="221" t="s">
        <v>0</v>
      </c>
      <c r="K139" s="221" t="s">
        <v>160</v>
      </c>
      <c r="L139" s="221" t="s">
        <v>0</v>
      </c>
      <c r="M139" s="221" t="s">
        <v>328</v>
      </c>
      <c r="N139" s="48" t="s">
        <v>162</v>
      </c>
      <c r="O139" s="48" t="s">
        <v>0</v>
      </c>
      <c r="P139" s="48" t="s">
        <v>477</v>
      </c>
      <c r="Q139" s="48"/>
      <c r="R139" s="48"/>
      <c r="S139" s="48"/>
      <c r="T139" s="48"/>
      <c r="U139" s="108"/>
      <c r="V139" s="73"/>
      <c r="W139" s="74"/>
      <c r="X139" s="75"/>
      <c r="Y139" s="299"/>
      <c r="Z139" s="302"/>
      <c r="BI139" s="57"/>
      <c r="BJ139" s="57"/>
      <c r="BK139" s="57"/>
      <c r="BL139" s="57"/>
      <c r="BM139" s="57"/>
      <c r="BN139" s="57"/>
      <c r="BO139" s="57"/>
      <c r="BP139" s="57"/>
      <c r="BQ139" s="57"/>
      <c r="BR139" s="57"/>
      <c r="BS139" s="57"/>
      <c r="BT139" s="57"/>
      <c r="BU139" s="57"/>
      <c r="BV139" s="57"/>
      <c r="BW139" s="57"/>
    </row>
    <row r="140" spans="3:75" ht="21" customHeight="1">
      <c r="C140" s="266"/>
      <c r="D140" s="431"/>
      <c r="E140" s="432"/>
      <c r="F140" s="289" t="s">
        <v>2492</v>
      </c>
      <c r="G140" s="250"/>
      <c r="H140" s="221" t="s">
        <v>155</v>
      </c>
      <c r="I140" s="221" t="s">
        <v>159</v>
      </c>
      <c r="J140" s="221" t="s">
        <v>0</v>
      </c>
      <c r="K140" s="221" t="s">
        <v>160</v>
      </c>
      <c r="L140" s="221" t="s">
        <v>0</v>
      </c>
      <c r="M140" s="221" t="s">
        <v>329</v>
      </c>
      <c r="N140" s="48" t="s">
        <v>162</v>
      </c>
      <c r="O140" s="48" t="s">
        <v>0</v>
      </c>
      <c r="P140" s="48" t="s">
        <v>477</v>
      </c>
      <c r="Q140" s="48"/>
      <c r="R140" s="48"/>
      <c r="S140" s="48"/>
      <c r="T140" s="48"/>
      <c r="U140" s="108"/>
      <c r="V140" s="73"/>
      <c r="W140" s="74"/>
      <c r="X140" s="75"/>
      <c r="Y140" s="299"/>
      <c r="Z140" s="302"/>
      <c r="BI140" s="57"/>
      <c r="BJ140" s="57"/>
      <c r="BK140" s="57"/>
      <c r="BL140" s="57"/>
      <c r="BM140" s="57"/>
      <c r="BN140" s="57"/>
      <c r="BO140" s="57"/>
      <c r="BP140" s="57"/>
      <c r="BQ140" s="57"/>
      <c r="BR140" s="57"/>
      <c r="BS140" s="57"/>
      <c r="BT140" s="57"/>
      <c r="BU140" s="57"/>
      <c r="BV140" s="57"/>
      <c r="BW140" s="57"/>
    </row>
    <row r="141" spans="3:75" ht="21" customHeight="1">
      <c r="C141" s="266"/>
      <c r="D141" s="431"/>
      <c r="E141" s="432"/>
      <c r="F141" s="289" t="s">
        <v>65</v>
      </c>
      <c r="G141" s="250"/>
      <c r="H141" s="221" t="s">
        <v>155</v>
      </c>
      <c r="I141" s="221" t="s">
        <v>159</v>
      </c>
      <c r="J141" s="221" t="s">
        <v>0</v>
      </c>
      <c r="K141" s="221" t="s">
        <v>160</v>
      </c>
      <c r="L141" s="221" t="s">
        <v>0</v>
      </c>
      <c r="M141" s="221" t="s">
        <v>332</v>
      </c>
      <c r="N141" s="48" t="s">
        <v>162</v>
      </c>
      <c r="O141" s="48" t="s">
        <v>0</v>
      </c>
      <c r="P141" s="48" t="s">
        <v>477</v>
      </c>
      <c r="Q141" s="48"/>
      <c r="R141" s="48"/>
      <c r="S141" s="48"/>
      <c r="T141" s="48"/>
      <c r="U141" s="108"/>
      <c r="V141" s="73"/>
      <c r="W141" s="74"/>
      <c r="X141" s="75"/>
      <c r="Y141" s="299"/>
      <c r="Z141" s="302"/>
      <c r="BI141" s="57"/>
      <c r="BJ141" s="57"/>
      <c r="BK141" s="57"/>
      <c r="BL141" s="57"/>
      <c r="BM141" s="57"/>
      <c r="BN141" s="57"/>
      <c r="BO141" s="57"/>
      <c r="BP141" s="57"/>
      <c r="BQ141" s="57"/>
      <c r="BR141" s="57"/>
      <c r="BS141" s="57"/>
      <c r="BT141" s="57"/>
      <c r="BU141" s="57"/>
      <c r="BV141" s="57"/>
      <c r="BW141" s="57"/>
    </row>
    <row r="142" spans="3:75" ht="21" customHeight="1">
      <c r="C142" s="266"/>
      <c r="D142" s="431"/>
      <c r="E142" s="432"/>
      <c r="F142" s="289" t="s">
        <v>2493</v>
      </c>
      <c r="G142" s="250"/>
      <c r="H142" s="221" t="s">
        <v>155</v>
      </c>
      <c r="I142" s="221" t="s">
        <v>159</v>
      </c>
      <c r="J142" s="221" t="s">
        <v>0</v>
      </c>
      <c r="K142" s="221" t="s">
        <v>160</v>
      </c>
      <c r="L142" s="221" t="s">
        <v>0</v>
      </c>
      <c r="M142" s="221" t="s">
        <v>333</v>
      </c>
      <c r="N142" s="48" t="s">
        <v>162</v>
      </c>
      <c r="O142" s="48" t="s">
        <v>0</v>
      </c>
      <c r="P142" s="48" t="s">
        <v>477</v>
      </c>
      <c r="Q142" s="48"/>
      <c r="R142" s="48"/>
      <c r="S142" s="48"/>
      <c r="T142" s="48"/>
      <c r="U142" s="108"/>
      <c r="V142" s="73"/>
      <c r="W142" s="74"/>
      <c r="X142" s="75"/>
      <c r="Y142" s="299"/>
      <c r="Z142" s="302"/>
      <c r="BI142" s="57"/>
      <c r="BJ142" s="57"/>
      <c r="BK142" s="57"/>
      <c r="BL142" s="57"/>
      <c r="BM142" s="57"/>
      <c r="BN142" s="57"/>
      <c r="BO142" s="57"/>
      <c r="BP142" s="57"/>
      <c r="BQ142" s="57"/>
      <c r="BR142" s="57"/>
      <c r="BS142" s="57"/>
      <c r="BT142" s="57"/>
      <c r="BU142" s="57"/>
      <c r="BV142" s="57"/>
      <c r="BW142" s="57"/>
    </row>
    <row r="143" spans="3:75" ht="21" customHeight="1">
      <c r="C143" s="266"/>
      <c r="D143" s="431"/>
      <c r="E143" s="432"/>
      <c r="F143" s="289" t="s">
        <v>2494</v>
      </c>
      <c r="G143" s="250"/>
      <c r="H143" s="221" t="s">
        <v>155</v>
      </c>
      <c r="I143" s="221" t="s">
        <v>159</v>
      </c>
      <c r="J143" s="221" t="s">
        <v>0</v>
      </c>
      <c r="K143" s="221" t="s">
        <v>160</v>
      </c>
      <c r="L143" s="221" t="s">
        <v>0</v>
      </c>
      <c r="M143" s="221" t="s">
        <v>334</v>
      </c>
      <c r="N143" s="48" t="s">
        <v>162</v>
      </c>
      <c r="O143" s="48" t="s">
        <v>0</v>
      </c>
      <c r="P143" s="48" t="s">
        <v>477</v>
      </c>
      <c r="Q143" s="48"/>
      <c r="R143" s="48"/>
      <c r="S143" s="48"/>
      <c r="T143" s="48"/>
      <c r="U143" s="108"/>
      <c r="V143" s="73"/>
      <c r="W143" s="74"/>
      <c r="X143" s="75"/>
      <c r="Y143" s="299"/>
      <c r="Z143" s="302"/>
      <c r="BI143" s="57"/>
      <c r="BJ143" s="57"/>
      <c r="BK143" s="57"/>
      <c r="BL143" s="57"/>
      <c r="BM143" s="57"/>
      <c r="BN143" s="57"/>
      <c r="BO143" s="57"/>
      <c r="BP143" s="57"/>
      <c r="BQ143" s="57"/>
      <c r="BR143" s="57"/>
      <c r="BS143" s="57"/>
      <c r="BT143" s="57"/>
      <c r="BU143" s="57"/>
      <c r="BV143" s="57"/>
      <c r="BW143" s="57"/>
    </row>
    <row r="144" spans="3:75" ht="21" customHeight="1">
      <c r="C144" s="266"/>
      <c r="D144" s="431"/>
      <c r="E144" s="432"/>
      <c r="F144" s="289" t="s">
        <v>2495</v>
      </c>
      <c r="G144" s="250"/>
      <c r="H144" s="221" t="s">
        <v>155</v>
      </c>
      <c r="I144" s="221" t="s">
        <v>159</v>
      </c>
      <c r="J144" s="221" t="s">
        <v>0</v>
      </c>
      <c r="K144" s="221" t="s">
        <v>160</v>
      </c>
      <c r="L144" s="221" t="s">
        <v>0</v>
      </c>
      <c r="M144" s="221" t="s">
        <v>335</v>
      </c>
      <c r="N144" s="48" t="s">
        <v>162</v>
      </c>
      <c r="O144" s="48" t="s">
        <v>0</v>
      </c>
      <c r="P144" s="48" t="s">
        <v>477</v>
      </c>
      <c r="Q144" s="48"/>
      <c r="R144" s="48"/>
      <c r="S144" s="48"/>
      <c r="T144" s="48"/>
      <c r="U144" s="108"/>
      <c r="V144" s="73"/>
      <c r="W144" s="74"/>
      <c r="X144" s="75"/>
      <c r="Y144" s="299"/>
      <c r="Z144" s="302"/>
      <c r="BI144" s="57"/>
      <c r="BJ144" s="57"/>
      <c r="BK144" s="57"/>
      <c r="BL144" s="57"/>
      <c r="BM144" s="57"/>
      <c r="BN144" s="57"/>
      <c r="BO144" s="57"/>
      <c r="BP144" s="57"/>
      <c r="BQ144" s="57"/>
      <c r="BR144" s="57"/>
      <c r="BS144" s="57"/>
      <c r="BT144" s="57"/>
      <c r="BU144" s="57"/>
      <c r="BV144" s="57"/>
      <c r="BW144" s="57"/>
    </row>
    <row r="145" spans="3:75" ht="21" customHeight="1">
      <c r="C145" s="266"/>
      <c r="D145" s="431"/>
      <c r="E145" s="432"/>
      <c r="F145" s="289" t="s">
        <v>2496</v>
      </c>
      <c r="G145" s="250"/>
      <c r="H145" s="221" t="s">
        <v>155</v>
      </c>
      <c r="I145" s="221" t="s">
        <v>159</v>
      </c>
      <c r="J145" s="221" t="s">
        <v>0</v>
      </c>
      <c r="K145" s="221" t="s">
        <v>160</v>
      </c>
      <c r="L145" s="221" t="s">
        <v>0</v>
      </c>
      <c r="M145" s="221" t="s">
        <v>336</v>
      </c>
      <c r="N145" s="48" t="s">
        <v>162</v>
      </c>
      <c r="O145" s="48" t="s">
        <v>0</v>
      </c>
      <c r="P145" s="48" t="s">
        <v>477</v>
      </c>
      <c r="Q145" s="48"/>
      <c r="R145" s="48"/>
      <c r="S145" s="48"/>
      <c r="T145" s="48"/>
      <c r="U145" s="108"/>
      <c r="V145" s="73"/>
      <c r="W145" s="74"/>
      <c r="X145" s="75"/>
      <c r="Y145" s="299"/>
      <c r="Z145" s="302"/>
      <c r="BI145" s="57"/>
      <c r="BJ145" s="57"/>
      <c r="BK145" s="57"/>
      <c r="BL145" s="57"/>
      <c r="BM145" s="57"/>
      <c r="BN145" s="57"/>
      <c r="BO145" s="57"/>
      <c r="BP145" s="57"/>
      <c r="BQ145" s="57"/>
      <c r="BR145" s="57"/>
      <c r="BS145" s="57"/>
      <c r="BT145" s="57"/>
      <c r="BU145" s="57"/>
      <c r="BV145" s="57"/>
      <c r="BW145" s="57"/>
    </row>
    <row r="146" spans="3:75" ht="21" customHeight="1">
      <c r="C146" s="266"/>
      <c r="D146" s="431"/>
      <c r="E146" s="432"/>
      <c r="F146" s="289" t="s">
        <v>2497</v>
      </c>
      <c r="G146" s="250"/>
      <c r="H146" s="221" t="s">
        <v>155</v>
      </c>
      <c r="I146" s="221" t="s">
        <v>159</v>
      </c>
      <c r="J146" s="221" t="s">
        <v>0</v>
      </c>
      <c r="K146" s="221" t="s">
        <v>160</v>
      </c>
      <c r="L146" s="221" t="s">
        <v>0</v>
      </c>
      <c r="M146" s="221" t="s">
        <v>337</v>
      </c>
      <c r="N146" s="48" t="s">
        <v>162</v>
      </c>
      <c r="O146" s="48" t="s">
        <v>0</v>
      </c>
      <c r="P146" s="48" t="s">
        <v>477</v>
      </c>
      <c r="Q146" s="48"/>
      <c r="R146" s="48"/>
      <c r="S146" s="48"/>
      <c r="T146" s="48"/>
      <c r="U146" s="108"/>
      <c r="V146" s="73"/>
      <c r="W146" s="74"/>
      <c r="X146" s="75"/>
      <c r="Y146" s="299"/>
      <c r="Z146" s="302"/>
      <c r="BI146" s="57"/>
      <c r="BJ146" s="57"/>
      <c r="BK146" s="57"/>
      <c r="BL146" s="57"/>
      <c r="BM146" s="57"/>
      <c r="BN146" s="57"/>
      <c r="BO146" s="57"/>
      <c r="BP146" s="57"/>
      <c r="BQ146" s="57"/>
      <c r="BR146" s="57"/>
      <c r="BS146" s="57"/>
      <c r="BT146" s="57"/>
      <c r="BU146" s="57"/>
      <c r="BV146" s="57"/>
      <c r="BW146" s="57"/>
    </row>
    <row r="147" spans="3:75" ht="21" customHeight="1">
      <c r="C147" s="266"/>
      <c r="D147" s="431"/>
      <c r="E147" s="432"/>
      <c r="F147" s="289" t="s">
        <v>66</v>
      </c>
      <c r="G147" s="250"/>
      <c r="H147" s="221" t="s">
        <v>155</v>
      </c>
      <c r="I147" s="221" t="s">
        <v>159</v>
      </c>
      <c r="J147" s="221" t="s">
        <v>0</v>
      </c>
      <c r="K147" s="221" t="s">
        <v>160</v>
      </c>
      <c r="L147" s="221" t="s">
        <v>0</v>
      </c>
      <c r="M147" s="221" t="s">
        <v>338</v>
      </c>
      <c r="N147" s="48" t="s">
        <v>162</v>
      </c>
      <c r="O147" s="48" t="s">
        <v>0</v>
      </c>
      <c r="P147" s="48" t="s">
        <v>477</v>
      </c>
      <c r="Q147" s="48"/>
      <c r="R147" s="48"/>
      <c r="S147" s="48"/>
      <c r="T147" s="48"/>
      <c r="U147" s="108"/>
      <c r="V147" s="73"/>
      <c r="W147" s="74"/>
      <c r="X147" s="75"/>
      <c r="Y147" s="299"/>
      <c r="Z147" s="302"/>
      <c r="BI147" s="57"/>
      <c r="BJ147" s="57"/>
      <c r="BK147" s="57"/>
      <c r="BL147" s="57"/>
      <c r="BM147" s="57"/>
      <c r="BN147" s="57"/>
      <c r="BO147" s="57"/>
      <c r="BP147" s="57"/>
      <c r="BQ147" s="57"/>
      <c r="BR147" s="57"/>
      <c r="BS147" s="57"/>
      <c r="BT147" s="57"/>
      <c r="BU147" s="57"/>
      <c r="BV147" s="57"/>
      <c r="BW147" s="57"/>
    </row>
    <row r="148" spans="3:75" ht="21" customHeight="1">
      <c r="C148" s="266"/>
      <c r="D148" s="431"/>
      <c r="E148" s="432"/>
      <c r="F148" s="289" t="s">
        <v>67</v>
      </c>
      <c r="G148" s="250"/>
      <c r="H148" s="221" t="s">
        <v>155</v>
      </c>
      <c r="I148" s="221" t="s">
        <v>159</v>
      </c>
      <c r="J148" s="221" t="s">
        <v>0</v>
      </c>
      <c r="K148" s="221" t="s">
        <v>160</v>
      </c>
      <c r="L148" s="221" t="s">
        <v>0</v>
      </c>
      <c r="M148" s="221" t="s">
        <v>339</v>
      </c>
      <c r="N148" s="48" t="s">
        <v>162</v>
      </c>
      <c r="O148" s="48" t="s">
        <v>0</v>
      </c>
      <c r="P148" s="48" t="s">
        <v>477</v>
      </c>
      <c r="Q148" s="48"/>
      <c r="R148" s="48"/>
      <c r="S148" s="48"/>
      <c r="T148" s="48"/>
      <c r="U148" s="108"/>
      <c r="V148" s="73"/>
      <c r="W148" s="74"/>
      <c r="X148" s="75"/>
      <c r="Y148" s="299"/>
      <c r="Z148" s="302"/>
      <c r="BI148" s="57"/>
      <c r="BJ148" s="57"/>
      <c r="BK148" s="57"/>
      <c r="BL148" s="57"/>
      <c r="BM148" s="57"/>
      <c r="BN148" s="57"/>
      <c r="BO148" s="57"/>
      <c r="BP148" s="57"/>
      <c r="BQ148" s="57"/>
      <c r="BR148" s="57"/>
      <c r="BS148" s="57"/>
      <c r="BT148" s="57"/>
      <c r="BU148" s="57"/>
      <c r="BV148" s="57"/>
      <c r="BW148" s="57"/>
    </row>
    <row r="149" spans="3:75" ht="21" customHeight="1">
      <c r="C149" s="266"/>
      <c r="D149" s="431"/>
      <c r="E149" s="432"/>
      <c r="F149" s="289" t="s">
        <v>68</v>
      </c>
      <c r="G149" s="250"/>
      <c r="H149" s="221" t="s">
        <v>155</v>
      </c>
      <c r="I149" s="221" t="s">
        <v>159</v>
      </c>
      <c r="J149" s="221" t="s">
        <v>0</v>
      </c>
      <c r="K149" s="221" t="s">
        <v>160</v>
      </c>
      <c r="L149" s="221" t="s">
        <v>0</v>
      </c>
      <c r="M149" s="221" t="s">
        <v>340</v>
      </c>
      <c r="N149" s="48" t="s">
        <v>162</v>
      </c>
      <c r="O149" s="48" t="s">
        <v>0</v>
      </c>
      <c r="P149" s="48" t="s">
        <v>477</v>
      </c>
      <c r="Q149" s="48"/>
      <c r="R149" s="48"/>
      <c r="S149" s="48"/>
      <c r="T149" s="48"/>
      <c r="U149" s="108"/>
      <c r="V149" s="73"/>
      <c r="W149" s="74"/>
      <c r="X149" s="75"/>
      <c r="Y149" s="299"/>
      <c r="Z149" s="302"/>
      <c r="BI149" s="57"/>
      <c r="BJ149" s="57"/>
      <c r="BK149" s="57"/>
      <c r="BL149" s="57"/>
      <c r="BM149" s="57"/>
      <c r="BN149" s="57"/>
      <c r="BO149" s="57"/>
      <c r="BP149" s="57"/>
      <c r="BQ149" s="57"/>
      <c r="BR149" s="57"/>
      <c r="BS149" s="57"/>
      <c r="BT149" s="57"/>
      <c r="BU149" s="57"/>
      <c r="BV149" s="57"/>
      <c r="BW149" s="57"/>
    </row>
    <row r="150" spans="3:75" ht="21" customHeight="1">
      <c r="C150" s="266"/>
      <c r="D150" s="431"/>
      <c r="E150" s="432"/>
      <c r="F150" s="289" t="s">
        <v>2498</v>
      </c>
      <c r="G150" s="250"/>
      <c r="H150" s="221" t="s">
        <v>155</v>
      </c>
      <c r="I150" s="221" t="s">
        <v>159</v>
      </c>
      <c r="J150" s="221" t="s">
        <v>0</v>
      </c>
      <c r="K150" s="221" t="s">
        <v>160</v>
      </c>
      <c r="L150" s="221" t="s">
        <v>0</v>
      </c>
      <c r="M150" s="221" t="s">
        <v>341</v>
      </c>
      <c r="N150" s="48" t="s">
        <v>162</v>
      </c>
      <c r="O150" s="48" t="s">
        <v>0</v>
      </c>
      <c r="P150" s="48" t="s">
        <v>477</v>
      </c>
      <c r="Q150" s="48"/>
      <c r="R150" s="48"/>
      <c r="S150" s="48"/>
      <c r="T150" s="48"/>
      <c r="U150" s="108"/>
      <c r="V150" s="73"/>
      <c r="W150" s="74"/>
      <c r="X150" s="75"/>
      <c r="Y150" s="299"/>
      <c r="Z150" s="302"/>
      <c r="BI150" s="57"/>
      <c r="BJ150" s="57"/>
      <c r="BK150" s="57"/>
      <c r="BL150" s="57"/>
      <c r="BM150" s="57"/>
      <c r="BN150" s="57"/>
      <c r="BO150" s="57"/>
      <c r="BP150" s="57"/>
      <c r="BQ150" s="57"/>
      <c r="BR150" s="57"/>
      <c r="BS150" s="57"/>
      <c r="BT150" s="57"/>
      <c r="BU150" s="57"/>
      <c r="BV150" s="57"/>
      <c r="BW150" s="57"/>
    </row>
    <row r="151" spans="3:75" ht="21" customHeight="1">
      <c r="C151" s="266"/>
      <c r="D151" s="431"/>
      <c r="E151" s="432"/>
      <c r="F151" s="289" t="s">
        <v>2499</v>
      </c>
      <c r="G151" s="250"/>
      <c r="H151" s="221" t="s">
        <v>155</v>
      </c>
      <c r="I151" s="221" t="s">
        <v>159</v>
      </c>
      <c r="J151" s="221" t="s">
        <v>0</v>
      </c>
      <c r="K151" s="221" t="s">
        <v>160</v>
      </c>
      <c r="L151" s="221" t="s">
        <v>0</v>
      </c>
      <c r="M151" s="221" t="s">
        <v>342</v>
      </c>
      <c r="N151" s="48" t="s">
        <v>162</v>
      </c>
      <c r="O151" s="48" t="s">
        <v>0</v>
      </c>
      <c r="P151" s="48" t="s">
        <v>477</v>
      </c>
      <c r="Q151" s="48"/>
      <c r="R151" s="48"/>
      <c r="S151" s="48"/>
      <c r="T151" s="48"/>
      <c r="U151" s="108"/>
      <c r="V151" s="73"/>
      <c r="W151" s="74"/>
      <c r="X151" s="75"/>
      <c r="Y151" s="299"/>
      <c r="Z151" s="302"/>
      <c r="BI151" s="57"/>
      <c r="BJ151" s="57"/>
      <c r="BK151" s="57"/>
      <c r="BL151" s="57"/>
      <c r="BM151" s="57"/>
      <c r="BN151" s="57"/>
      <c r="BO151" s="57"/>
      <c r="BP151" s="57"/>
      <c r="BQ151" s="57"/>
      <c r="BR151" s="57"/>
      <c r="BS151" s="57"/>
      <c r="BT151" s="57"/>
      <c r="BU151" s="57"/>
      <c r="BV151" s="57"/>
      <c r="BW151" s="57"/>
    </row>
    <row r="152" spans="3:75" ht="21" customHeight="1">
      <c r="C152" s="266"/>
      <c r="D152" s="431"/>
      <c r="E152" s="432"/>
      <c r="F152" s="289" t="s">
        <v>2500</v>
      </c>
      <c r="G152" s="250"/>
      <c r="H152" s="221" t="s">
        <v>155</v>
      </c>
      <c r="I152" s="221" t="s">
        <v>159</v>
      </c>
      <c r="J152" s="221" t="s">
        <v>0</v>
      </c>
      <c r="K152" s="221" t="s">
        <v>160</v>
      </c>
      <c r="L152" s="221" t="s">
        <v>0</v>
      </c>
      <c r="M152" s="221" t="s">
        <v>343</v>
      </c>
      <c r="N152" s="48" t="s">
        <v>162</v>
      </c>
      <c r="O152" s="48" t="s">
        <v>0</v>
      </c>
      <c r="P152" s="48" t="s">
        <v>477</v>
      </c>
      <c r="Q152" s="48"/>
      <c r="R152" s="48"/>
      <c r="S152" s="48"/>
      <c r="T152" s="48"/>
      <c r="U152" s="108"/>
      <c r="V152" s="73"/>
      <c r="W152" s="74"/>
      <c r="X152" s="75"/>
      <c r="Y152" s="299"/>
      <c r="Z152" s="302"/>
      <c r="BI152" s="57"/>
      <c r="BJ152" s="57"/>
      <c r="BK152" s="57"/>
      <c r="BL152" s="57"/>
      <c r="BM152" s="57"/>
      <c r="BN152" s="57"/>
      <c r="BO152" s="57"/>
      <c r="BP152" s="57"/>
      <c r="BQ152" s="57"/>
      <c r="BR152" s="57"/>
      <c r="BS152" s="57"/>
      <c r="BT152" s="57"/>
      <c r="BU152" s="57"/>
      <c r="BV152" s="57"/>
      <c r="BW152" s="57"/>
    </row>
    <row r="153" spans="3:75" ht="21" customHeight="1">
      <c r="C153" s="266"/>
      <c r="D153" s="431"/>
      <c r="E153" s="432"/>
      <c r="F153" s="289" t="s">
        <v>2501</v>
      </c>
      <c r="G153" s="250"/>
      <c r="H153" s="221" t="s">
        <v>155</v>
      </c>
      <c r="I153" s="221" t="s">
        <v>159</v>
      </c>
      <c r="J153" s="221" t="s">
        <v>0</v>
      </c>
      <c r="K153" s="221" t="s">
        <v>160</v>
      </c>
      <c r="L153" s="221" t="s">
        <v>0</v>
      </c>
      <c r="M153" s="221" t="s">
        <v>344</v>
      </c>
      <c r="N153" s="48" t="s">
        <v>162</v>
      </c>
      <c r="O153" s="48" t="s">
        <v>0</v>
      </c>
      <c r="P153" s="48" t="s">
        <v>477</v>
      </c>
      <c r="Q153" s="48"/>
      <c r="R153" s="48"/>
      <c r="S153" s="48"/>
      <c r="T153" s="48"/>
      <c r="U153" s="108"/>
      <c r="V153" s="73"/>
      <c r="W153" s="74"/>
      <c r="X153" s="75"/>
      <c r="Y153" s="299"/>
      <c r="Z153" s="302"/>
      <c r="BI153" s="57"/>
      <c r="BJ153" s="57"/>
      <c r="BK153" s="57"/>
      <c r="BL153" s="57"/>
      <c r="BM153" s="57"/>
      <c r="BN153" s="57"/>
      <c r="BO153" s="57"/>
      <c r="BP153" s="57"/>
      <c r="BQ153" s="57"/>
      <c r="BR153" s="57"/>
      <c r="BS153" s="57"/>
      <c r="BT153" s="57"/>
      <c r="BU153" s="57"/>
      <c r="BV153" s="57"/>
      <c r="BW153" s="57"/>
    </row>
    <row r="154" spans="3:75" ht="21" customHeight="1">
      <c r="C154" s="266"/>
      <c r="D154" s="431"/>
      <c r="E154" s="432"/>
      <c r="F154" s="289" t="s">
        <v>69</v>
      </c>
      <c r="G154" s="250"/>
      <c r="H154" s="221" t="s">
        <v>155</v>
      </c>
      <c r="I154" s="221" t="s">
        <v>159</v>
      </c>
      <c r="J154" s="221" t="s">
        <v>0</v>
      </c>
      <c r="K154" s="221" t="s">
        <v>160</v>
      </c>
      <c r="L154" s="221" t="s">
        <v>0</v>
      </c>
      <c r="M154" s="221" t="s">
        <v>345</v>
      </c>
      <c r="N154" s="48" t="s">
        <v>162</v>
      </c>
      <c r="O154" s="48" t="s">
        <v>0</v>
      </c>
      <c r="P154" s="48" t="s">
        <v>477</v>
      </c>
      <c r="Q154" s="48"/>
      <c r="R154" s="48"/>
      <c r="S154" s="48"/>
      <c r="T154" s="48"/>
      <c r="U154" s="108"/>
      <c r="V154" s="73"/>
      <c r="W154" s="74"/>
      <c r="X154" s="75"/>
      <c r="Y154" s="299"/>
      <c r="Z154" s="302"/>
      <c r="BI154" s="57"/>
      <c r="BJ154" s="57"/>
      <c r="BK154" s="57"/>
      <c r="BL154" s="57"/>
      <c r="BM154" s="57"/>
      <c r="BN154" s="57"/>
      <c r="BO154" s="57"/>
      <c r="BP154" s="57"/>
      <c r="BQ154" s="57"/>
      <c r="BR154" s="57"/>
      <c r="BS154" s="57"/>
      <c r="BT154" s="57"/>
      <c r="BU154" s="57"/>
      <c r="BV154" s="57"/>
      <c r="BW154" s="57"/>
    </row>
    <row r="155" spans="3:75" ht="21" customHeight="1">
      <c r="C155" s="266"/>
      <c r="D155" s="431"/>
      <c r="E155" s="432"/>
      <c r="F155" s="289" t="s">
        <v>2502</v>
      </c>
      <c r="G155" s="250"/>
      <c r="H155" s="221" t="s">
        <v>155</v>
      </c>
      <c r="I155" s="221" t="s">
        <v>159</v>
      </c>
      <c r="J155" s="221" t="s">
        <v>0</v>
      </c>
      <c r="K155" s="221" t="s">
        <v>160</v>
      </c>
      <c r="L155" s="221" t="s">
        <v>0</v>
      </c>
      <c r="M155" s="221" t="s">
        <v>331</v>
      </c>
      <c r="N155" s="48" t="s">
        <v>162</v>
      </c>
      <c r="O155" s="48" t="s">
        <v>0</v>
      </c>
      <c r="P155" s="48" t="s">
        <v>477</v>
      </c>
      <c r="Q155" s="48"/>
      <c r="R155" s="48"/>
      <c r="S155" s="48"/>
      <c r="T155" s="48"/>
      <c r="U155" s="108"/>
      <c r="V155" s="73"/>
      <c r="W155" s="74"/>
      <c r="X155" s="75"/>
      <c r="Y155" s="299"/>
      <c r="Z155" s="302"/>
      <c r="BI155" s="57"/>
      <c r="BJ155" s="57"/>
      <c r="BK155" s="57"/>
      <c r="BL155" s="57"/>
      <c r="BM155" s="57"/>
      <c r="BN155" s="57"/>
      <c r="BO155" s="57"/>
      <c r="BP155" s="57"/>
      <c r="BQ155" s="57"/>
      <c r="BR155" s="57"/>
      <c r="BS155" s="57"/>
      <c r="BT155" s="57"/>
      <c r="BU155" s="57"/>
      <c r="BV155" s="57"/>
      <c r="BW155" s="57"/>
    </row>
    <row r="156" spans="3:75" ht="21" customHeight="1">
      <c r="C156" s="266"/>
      <c r="D156" s="431"/>
      <c r="E156" s="432"/>
      <c r="F156" s="289" t="s">
        <v>2503</v>
      </c>
      <c r="G156" s="250"/>
      <c r="H156" s="221" t="s">
        <v>155</v>
      </c>
      <c r="I156" s="221" t="s">
        <v>159</v>
      </c>
      <c r="J156" s="221" t="s">
        <v>0</v>
      </c>
      <c r="K156" s="221" t="s">
        <v>160</v>
      </c>
      <c r="L156" s="221" t="s">
        <v>0</v>
      </c>
      <c r="M156" s="221" t="s">
        <v>346</v>
      </c>
      <c r="N156" s="48" t="s">
        <v>162</v>
      </c>
      <c r="O156" s="48" t="s">
        <v>0</v>
      </c>
      <c r="P156" s="48" t="s">
        <v>477</v>
      </c>
      <c r="Q156" s="48"/>
      <c r="R156" s="48"/>
      <c r="S156" s="48"/>
      <c r="T156" s="48"/>
      <c r="U156" s="108"/>
      <c r="V156" s="73"/>
      <c r="W156" s="74"/>
      <c r="X156" s="75"/>
      <c r="Y156" s="299"/>
      <c r="Z156" s="302"/>
      <c r="BI156" s="57"/>
      <c r="BJ156" s="57"/>
      <c r="BK156" s="57"/>
      <c r="BL156" s="57"/>
      <c r="BM156" s="57"/>
      <c r="BN156" s="57"/>
      <c r="BO156" s="57"/>
      <c r="BP156" s="57"/>
      <c r="BQ156" s="57"/>
      <c r="BR156" s="57"/>
      <c r="BS156" s="57"/>
      <c r="BT156" s="57"/>
      <c r="BU156" s="57"/>
      <c r="BV156" s="57"/>
      <c r="BW156" s="57"/>
    </row>
    <row r="157" spans="3:75" ht="21" customHeight="1">
      <c r="C157" s="266"/>
      <c r="D157" s="431"/>
      <c r="E157" s="432"/>
      <c r="F157" s="289" t="s">
        <v>2504</v>
      </c>
      <c r="G157" s="250"/>
      <c r="H157" s="221" t="s">
        <v>155</v>
      </c>
      <c r="I157" s="221" t="s">
        <v>159</v>
      </c>
      <c r="J157" s="221" t="s">
        <v>0</v>
      </c>
      <c r="K157" s="221" t="s">
        <v>160</v>
      </c>
      <c r="L157" s="221" t="s">
        <v>0</v>
      </c>
      <c r="M157" s="221" t="s">
        <v>347</v>
      </c>
      <c r="N157" s="48" t="s">
        <v>162</v>
      </c>
      <c r="O157" s="48" t="s">
        <v>0</v>
      </c>
      <c r="P157" s="48" t="s">
        <v>477</v>
      </c>
      <c r="Q157" s="48"/>
      <c r="R157" s="48"/>
      <c r="S157" s="48"/>
      <c r="T157" s="48"/>
      <c r="U157" s="108"/>
      <c r="V157" s="73"/>
      <c r="W157" s="74"/>
      <c r="X157" s="75"/>
      <c r="Y157" s="299"/>
      <c r="Z157" s="299"/>
      <c r="AA157" s="300"/>
      <c r="AB157" s="300"/>
      <c r="AC157" s="300"/>
      <c r="AD157" s="300"/>
      <c r="AE157" s="300"/>
      <c r="AF157" s="300"/>
      <c r="AG157" s="300"/>
      <c r="AH157" s="300"/>
      <c r="AI157" s="300"/>
      <c r="AJ157" s="300"/>
      <c r="AK157" s="300"/>
      <c r="AL157" s="300"/>
      <c r="AM157" s="300"/>
      <c r="AN157" s="300"/>
      <c r="AO157" s="300"/>
      <c r="AP157" s="300"/>
      <c r="AQ157" s="300"/>
      <c r="AR157" s="300"/>
      <c r="AS157" s="300"/>
      <c r="BI157" s="57"/>
      <c r="BJ157" s="57"/>
      <c r="BK157" s="57"/>
      <c r="BL157" s="57"/>
      <c r="BM157" s="57"/>
      <c r="BN157" s="57"/>
      <c r="BO157" s="57"/>
      <c r="BP157" s="57"/>
      <c r="BQ157" s="57"/>
      <c r="BR157" s="57"/>
      <c r="BS157" s="57"/>
      <c r="BT157" s="57"/>
      <c r="BU157" s="57"/>
      <c r="BV157" s="57"/>
      <c r="BW157" s="57"/>
    </row>
    <row r="158" spans="3:75" ht="21" customHeight="1">
      <c r="C158" s="266"/>
      <c r="D158" s="431"/>
      <c r="E158" s="432"/>
      <c r="F158" s="289" t="s">
        <v>70</v>
      </c>
      <c r="G158" s="250"/>
      <c r="H158" s="221" t="s">
        <v>155</v>
      </c>
      <c r="I158" s="221" t="s">
        <v>159</v>
      </c>
      <c r="J158" s="221" t="s">
        <v>0</v>
      </c>
      <c r="K158" s="221" t="s">
        <v>160</v>
      </c>
      <c r="L158" s="221" t="s">
        <v>0</v>
      </c>
      <c r="M158" s="221" t="s">
        <v>348</v>
      </c>
      <c r="N158" s="48" t="s">
        <v>162</v>
      </c>
      <c r="O158" s="48" t="s">
        <v>0</v>
      </c>
      <c r="P158" s="48" t="s">
        <v>477</v>
      </c>
      <c r="Q158" s="48"/>
      <c r="R158" s="48"/>
      <c r="S158" s="48"/>
      <c r="T158" s="48"/>
      <c r="U158" s="108"/>
      <c r="V158" s="73"/>
      <c r="W158" s="74"/>
      <c r="X158" s="75"/>
      <c r="Y158" s="299"/>
      <c r="Z158" s="299"/>
      <c r="AA158" s="300"/>
      <c r="AB158" s="300"/>
      <c r="AC158" s="300"/>
      <c r="AD158" s="300"/>
      <c r="AE158" s="300"/>
      <c r="AF158" s="300"/>
      <c r="AG158" s="300"/>
      <c r="AH158" s="300"/>
      <c r="AI158" s="300"/>
      <c r="AJ158" s="300"/>
      <c r="AK158" s="300"/>
      <c r="AL158" s="300"/>
      <c r="AM158" s="300"/>
      <c r="AN158" s="300"/>
      <c r="AO158" s="300"/>
      <c r="AP158" s="300"/>
      <c r="AQ158" s="300"/>
      <c r="AR158" s="300"/>
      <c r="AS158" s="300"/>
      <c r="BI158" s="57"/>
      <c r="BJ158" s="57"/>
      <c r="BK158" s="57"/>
      <c r="BL158" s="57"/>
      <c r="BM158" s="57"/>
      <c r="BN158" s="57"/>
      <c r="BO158" s="57"/>
      <c r="BP158" s="57"/>
      <c r="BQ158" s="57"/>
      <c r="BR158" s="57"/>
      <c r="BS158" s="57"/>
      <c r="BT158" s="57"/>
      <c r="BU158" s="57"/>
      <c r="BV158" s="57"/>
      <c r="BW158" s="57"/>
    </row>
    <row r="159" spans="3:75" ht="21" customHeight="1">
      <c r="C159" s="266"/>
      <c r="D159" s="431"/>
      <c r="E159" s="432"/>
      <c r="F159" s="289" t="s">
        <v>2505</v>
      </c>
      <c r="G159" s="250"/>
      <c r="H159" s="221" t="s">
        <v>155</v>
      </c>
      <c r="I159" s="221" t="s">
        <v>159</v>
      </c>
      <c r="J159" s="221" t="s">
        <v>0</v>
      </c>
      <c r="K159" s="221" t="s">
        <v>160</v>
      </c>
      <c r="L159" s="221" t="s">
        <v>0</v>
      </c>
      <c r="M159" s="221" t="s">
        <v>349</v>
      </c>
      <c r="N159" s="48" t="s">
        <v>162</v>
      </c>
      <c r="O159" s="48" t="s">
        <v>0</v>
      </c>
      <c r="P159" s="48" t="s">
        <v>477</v>
      </c>
      <c r="Q159" s="48"/>
      <c r="R159" s="48"/>
      <c r="S159" s="48"/>
      <c r="T159" s="48"/>
      <c r="U159" s="108"/>
      <c r="V159" s="73"/>
      <c r="W159" s="74"/>
      <c r="X159" s="75"/>
      <c r="Y159" s="299"/>
      <c r="Z159" s="299"/>
      <c r="AA159" s="300"/>
      <c r="AB159" s="300"/>
      <c r="AC159" s="300"/>
      <c r="AD159" s="300"/>
      <c r="AE159" s="300"/>
      <c r="AF159" s="300"/>
      <c r="AG159" s="300"/>
      <c r="AH159" s="300"/>
      <c r="AI159" s="300"/>
      <c r="AJ159" s="300"/>
      <c r="AK159" s="300"/>
      <c r="AL159" s="300"/>
      <c r="AM159" s="300"/>
      <c r="AN159" s="300"/>
      <c r="AO159" s="300"/>
      <c r="AP159" s="300"/>
      <c r="AQ159" s="300"/>
      <c r="AR159" s="300"/>
      <c r="AS159" s="300"/>
      <c r="BI159" s="57"/>
      <c r="BJ159" s="57"/>
      <c r="BK159" s="57"/>
      <c r="BL159" s="57"/>
      <c r="BM159" s="57"/>
      <c r="BN159" s="57"/>
      <c r="BO159" s="57"/>
      <c r="BP159" s="57"/>
      <c r="BQ159" s="57"/>
      <c r="BR159" s="57"/>
      <c r="BS159" s="57"/>
      <c r="BT159" s="57"/>
      <c r="BU159" s="57"/>
      <c r="BV159" s="57"/>
      <c r="BW159" s="57"/>
    </row>
    <row r="160" spans="3:75" ht="21" customHeight="1">
      <c r="C160" s="266"/>
      <c r="D160" s="431"/>
      <c r="E160" s="432"/>
      <c r="F160" s="289" t="s">
        <v>2506</v>
      </c>
      <c r="G160" s="250"/>
      <c r="H160" s="221" t="s">
        <v>155</v>
      </c>
      <c r="I160" s="221" t="s">
        <v>159</v>
      </c>
      <c r="J160" s="221" t="s">
        <v>0</v>
      </c>
      <c r="K160" s="221" t="s">
        <v>160</v>
      </c>
      <c r="L160" s="221" t="s">
        <v>0</v>
      </c>
      <c r="M160" s="221" t="s">
        <v>350</v>
      </c>
      <c r="N160" s="48" t="s">
        <v>162</v>
      </c>
      <c r="O160" s="48" t="s">
        <v>0</v>
      </c>
      <c r="P160" s="48" t="s">
        <v>477</v>
      </c>
      <c r="Q160" s="48"/>
      <c r="R160" s="48"/>
      <c r="S160" s="48"/>
      <c r="T160" s="48"/>
      <c r="U160" s="108"/>
      <c r="V160" s="73"/>
      <c r="W160" s="74"/>
      <c r="X160" s="75"/>
      <c r="Y160" s="299"/>
      <c r="Z160" s="299"/>
      <c r="AA160" s="300"/>
      <c r="AB160" s="300"/>
      <c r="AC160" s="300"/>
      <c r="AD160" s="300"/>
      <c r="AE160" s="300"/>
      <c r="AF160" s="300"/>
      <c r="AG160" s="300"/>
      <c r="AH160" s="300"/>
      <c r="AI160" s="300"/>
      <c r="AJ160" s="300"/>
      <c r="AK160" s="300"/>
      <c r="AL160" s="300"/>
      <c r="AM160" s="300"/>
      <c r="AN160" s="300"/>
      <c r="AO160" s="300"/>
      <c r="AP160" s="300"/>
      <c r="AQ160" s="300"/>
      <c r="AR160" s="300"/>
      <c r="AS160" s="300"/>
      <c r="BI160" s="57"/>
      <c r="BJ160" s="57"/>
      <c r="BK160" s="57"/>
      <c r="BL160" s="57"/>
      <c r="BM160" s="57"/>
      <c r="BN160" s="57"/>
      <c r="BO160" s="57"/>
      <c r="BP160" s="57"/>
      <c r="BQ160" s="57"/>
      <c r="BR160" s="57"/>
      <c r="BS160" s="57"/>
      <c r="BT160" s="57"/>
      <c r="BU160" s="57"/>
      <c r="BV160" s="57"/>
      <c r="BW160" s="57"/>
    </row>
    <row r="161" spans="3:75" ht="21" customHeight="1">
      <c r="C161" s="266"/>
      <c r="D161" s="431"/>
      <c r="E161" s="432"/>
      <c r="F161" s="289" t="s">
        <v>2507</v>
      </c>
      <c r="G161" s="250"/>
      <c r="H161" s="221" t="s">
        <v>155</v>
      </c>
      <c r="I161" s="221" t="s">
        <v>159</v>
      </c>
      <c r="J161" s="221" t="s">
        <v>0</v>
      </c>
      <c r="K161" s="221" t="s">
        <v>160</v>
      </c>
      <c r="L161" s="221" t="s">
        <v>0</v>
      </c>
      <c r="M161" s="221" t="s">
        <v>351</v>
      </c>
      <c r="N161" s="48" t="s">
        <v>162</v>
      </c>
      <c r="O161" s="48" t="s">
        <v>0</v>
      </c>
      <c r="P161" s="48" t="s">
        <v>477</v>
      </c>
      <c r="Q161" s="48"/>
      <c r="R161" s="48"/>
      <c r="S161" s="48"/>
      <c r="T161" s="48"/>
      <c r="U161" s="108"/>
      <c r="V161" s="73"/>
      <c r="W161" s="74"/>
      <c r="X161" s="75"/>
      <c r="Y161" s="299"/>
      <c r="Z161" s="299"/>
      <c r="AA161" s="300"/>
      <c r="AB161" s="300"/>
      <c r="AC161" s="300"/>
      <c r="AD161" s="300"/>
      <c r="AE161" s="300"/>
      <c r="AF161" s="300"/>
      <c r="AG161" s="300"/>
      <c r="AH161" s="300"/>
      <c r="AI161" s="300"/>
      <c r="AJ161" s="300"/>
      <c r="AK161" s="300"/>
      <c r="AL161" s="300"/>
      <c r="AM161" s="300"/>
      <c r="AN161" s="300"/>
      <c r="AO161" s="300"/>
      <c r="AP161" s="300"/>
      <c r="AQ161" s="300"/>
      <c r="AR161" s="300"/>
      <c r="AS161" s="300"/>
      <c r="BI161" s="57"/>
      <c r="BJ161" s="57"/>
      <c r="BK161" s="57"/>
      <c r="BL161" s="57"/>
      <c r="BM161" s="57"/>
      <c r="BN161" s="57"/>
      <c r="BO161" s="57"/>
      <c r="BP161" s="57"/>
      <c r="BQ161" s="57"/>
      <c r="BR161" s="57"/>
      <c r="BS161" s="57"/>
      <c r="BT161" s="57"/>
      <c r="BU161" s="57"/>
      <c r="BV161" s="57"/>
      <c r="BW161" s="57"/>
    </row>
    <row r="162" spans="3:75" ht="21" customHeight="1">
      <c r="C162" s="266"/>
      <c r="D162" s="431"/>
      <c r="E162" s="432"/>
      <c r="F162" s="289" t="s">
        <v>71</v>
      </c>
      <c r="G162" s="250"/>
      <c r="H162" s="221" t="s">
        <v>155</v>
      </c>
      <c r="I162" s="221" t="s">
        <v>159</v>
      </c>
      <c r="J162" s="221" t="s">
        <v>0</v>
      </c>
      <c r="K162" s="221" t="s">
        <v>160</v>
      </c>
      <c r="L162" s="221" t="s">
        <v>0</v>
      </c>
      <c r="M162" s="221" t="s">
        <v>352</v>
      </c>
      <c r="N162" s="48" t="s">
        <v>162</v>
      </c>
      <c r="O162" s="48" t="s">
        <v>0</v>
      </c>
      <c r="P162" s="48" t="s">
        <v>477</v>
      </c>
      <c r="Q162" s="48"/>
      <c r="R162" s="48"/>
      <c r="S162" s="48"/>
      <c r="T162" s="48"/>
      <c r="U162" s="108"/>
      <c r="V162" s="73"/>
      <c r="W162" s="74"/>
      <c r="X162" s="75"/>
      <c r="Y162" s="299"/>
      <c r="Z162" s="299"/>
      <c r="AA162" s="300"/>
      <c r="AB162" s="300"/>
      <c r="AC162" s="300"/>
      <c r="AD162" s="300"/>
      <c r="AE162" s="300"/>
      <c r="AF162" s="300"/>
      <c r="AG162" s="300"/>
      <c r="AH162" s="300"/>
      <c r="AI162" s="300"/>
      <c r="AJ162" s="300"/>
      <c r="AK162" s="300"/>
      <c r="AL162" s="300"/>
      <c r="AM162" s="300"/>
      <c r="AN162" s="300"/>
      <c r="AO162" s="300"/>
      <c r="AP162" s="300"/>
      <c r="AQ162" s="300"/>
      <c r="AR162" s="300"/>
      <c r="AS162" s="300"/>
      <c r="BI162" s="57"/>
      <c r="BJ162" s="57"/>
      <c r="BK162" s="57"/>
      <c r="BL162" s="57"/>
      <c r="BM162" s="57"/>
      <c r="BN162" s="57"/>
      <c r="BO162" s="57"/>
      <c r="BP162" s="57"/>
      <c r="BQ162" s="57"/>
      <c r="BR162" s="57"/>
      <c r="BS162" s="57"/>
      <c r="BT162" s="57"/>
      <c r="BU162" s="57"/>
      <c r="BV162" s="57"/>
      <c r="BW162" s="57"/>
    </row>
    <row r="163" spans="3:75" ht="21" customHeight="1">
      <c r="C163" s="266"/>
      <c r="D163" s="431"/>
      <c r="E163" s="432"/>
      <c r="F163" s="289" t="s">
        <v>2508</v>
      </c>
      <c r="G163" s="250"/>
      <c r="H163" s="221" t="s">
        <v>155</v>
      </c>
      <c r="I163" s="221" t="s">
        <v>159</v>
      </c>
      <c r="J163" s="221" t="s">
        <v>0</v>
      </c>
      <c r="K163" s="221" t="s">
        <v>160</v>
      </c>
      <c r="L163" s="221" t="s">
        <v>0</v>
      </c>
      <c r="M163" s="221" t="s">
        <v>353</v>
      </c>
      <c r="N163" s="48" t="s">
        <v>162</v>
      </c>
      <c r="O163" s="48" t="s">
        <v>0</v>
      </c>
      <c r="P163" s="48" t="s">
        <v>477</v>
      </c>
      <c r="Q163" s="48"/>
      <c r="R163" s="48"/>
      <c r="S163" s="48"/>
      <c r="T163" s="48"/>
      <c r="U163" s="108"/>
      <c r="V163" s="73"/>
      <c r="W163" s="74"/>
      <c r="X163" s="75"/>
      <c r="Y163" s="299"/>
      <c r="Z163" s="299"/>
      <c r="AA163" s="300"/>
      <c r="AB163" s="300"/>
      <c r="AC163" s="300"/>
      <c r="AD163" s="300"/>
      <c r="AE163" s="300"/>
      <c r="AF163" s="300"/>
      <c r="AG163" s="300"/>
      <c r="AH163" s="300"/>
      <c r="AI163" s="300"/>
      <c r="AJ163" s="300"/>
      <c r="AK163" s="300"/>
      <c r="AL163" s="300"/>
      <c r="AM163" s="300"/>
      <c r="AN163" s="300"/>
      <c r="AO163" s="300"/>
      <c r="AP163" s="300"/>
      <c r="AQ163" s="300"/>
      <c r="AR163" s="300"/>
      <c r="AS163" s="300"/>
      <c r="BI163" s="57"/>
      <c r="BJ163" s="57"/>
      <c r="BK163" s="57"/>
      <c r="BL163" s="57"/>
      <c r="BM163" s="57"/>
      <c r="BN163" s="57"/>
      <c r="BO163" s="57"/>
      <c r="BP163" s="57"/>
      <c r="BQ163" s="57"/>
      <c r="BR163" s="57"/>
      <c r="BS163" s="57"/>
      <c r="BT163" s="57"/>
      <c r="BU163" s="57"/>
      <c r="BV163" s="57"/>
      <c r="BW163" s="57"/>
    </row>
    <row r="164" spans="3:75" ht="21" customHeight="1">
      <c r="C164" s="266"/>
      <c r="D164" s="431"/>
      <c r="E164" s="432"/>
      <c r="F164" s="289" t="s">
        <v>2509</v>
      </c>
      <c r="G164" s="250"/>
      <c r="H164" s="221" t="s">
        <v>155</v>
      </c>
      <c r="I164" s="221" t="s">
        <v>159</v>
      </c>
      <c r="J164" s="221" t="s">
        <v>0</v>
      </c>
      <c r="K164" s="221" t="s">
        <v>160</v>
      </c>
      <c r="L164" s="221" t="s">
        <v>0</v>
      </c>
      <c r="M164" s="221" t="s">
        <v>354</v>
      </c>
      <c r="N164" s="48" t="s">
        <v>162</v>
      </c>
      <c r="O164" s="48" t="s">
        <v>0</v>
      </c>
      <c r="P164" s="48" t="s">
        <v>477</v>
      </c>
      <c r="Q164" s="48"/>
      <c r="R164" s="48"/>
      <c r="S164" s="48"/>
      <c r="T164" s="48"/>
      <c r="U164" s="108"/>
      <c r="V164" s="73"/>
      <c r="W164" s="74"/>
      <c r="X164" s="75"/>
      <c r="Y164" s="299"/>
      <c r="Z164" s="299"/>
      <c r="AA164" s="300"/>
      <c r="AB164" s="300"/>
      <c r="AC164" s="300"/>
      <c r="AD164" s="300"/>
      <c r="AE164" s="300"/>
      <c r="AF164" s="300"/>
      <c r="AG164" s="300"/>
      <c r="AH164" s="300"/>
      <c r="AI164" s="300"/>
      <c r="AJ164" s="300"/>
      <c r="AK164" s="300"/>
      <c r="AL164" s="300"/>
      <c r="AM164" s="300"/>
      <c r="AN164" s="300"/>
      <c r="AO164" s="300"/>
      <c r="AP164" s="300"/>
      <c r="AQ164" s="300"/>
      <c r="AR164" s="300"/>
      <c r="AS164" s="300"/>
      <c r="BI164" s="57"/>
      <c r="BJ164" s="57"/>
      <c r="BK164" s="57"/>
      <c r="BL164" s="57"/>
      <c r="BM164" s="57"/>
      <c r="BN164" s="57"/>
      <c r="BO164" s="57"/>
      <c r="BP164" s="57"/>
      <c r="BQ164" s="57"/>
      <c r="BR164" s="57"/>
      <c r="BS164" s="57"/>
      <c r="BT164" s="57"/>
      <c r="BU164" s="57"/>
      <c r="BV164" s="57"/>
      <c r="BW164" s="57"/>
    </row>
    <row r="165" spans="3:75" ht="21" customHeight="1">
      <c r="C165" s="266"/>
      <c r="D165" s="431"/>
      <c r="E165" s="432"/>
      <c r="F165" s="289" t="s">
        <v>2510</v>
      </c>
      <c r="G165" s="250"/>
      <c r="H165" s="221" t="s">
        <v>155</v>
      </c>
      <c r="I165" s="221" t="s">
        <v>159</v>
      </c>
      <c r="J165" s="221" t="s">
        <v>0</v>
      </c>
      <c r="K165" s="221" t="s">
        <v>160</v>
      </c>
      <c r="L165" s="221" t="s">
        <v>0</v>
      </c>
      <c r="M165" s="221" t="s">
        <v>355</v>
      </c>
      <c r="N165" s="48" t="s">
        <v>162</v>
      </c>
      <c r="O165" s="48" t="s">
        <v>0</v>
      </c>
      <c r="P165" s="48" t="s">
        <v>477</v>
      </c>
      <c r="Q165" s="48"/>
      <c r="R165" s="48"/>
      <c r="S165" s="48"/>
      <c r="T165" s="48"/>
      <c r="U165" s="108"/>
      <c r="V165" s="73"/>
      <c r="W165" s="74"/>
      <c r="X165" s="75"/>
      <c r="Y165" s="299"/>
      <c r="Z165" s="299"/>
      <c r="AA165" s="300"/>
      <c r="AB165" s="300"/>
      <c r="AC165" s="300"/>
      <c r="AD165" s="300"/>
      <c r="AE165" s="300"/>
      <c r="AF165" s="300"/>
      <c r="AG165" s="300"/>
      <c r="AH165" s="300"/>
      <c r="AI165" s="300"/>
      <c r="AJ165" s="300"/>
      <c r="AK165" s="300"/>
      <c r="AL165" s="300"/>
      <c r="AM165" s="300"/>
      <c r="AN165" s="300"/>
      <c r="AO165" s="300"/>
      <c r="AP165" s="300"/>
      <c r="AQ165" s="300"/>
      <c r="AR165" s="300"/>
      <c r="AS165" s="300"/>
      <c r="BI165" s="57"/>
      <c r="BJ165" s="57"/>
      <c r="BK165" s="57"/>
      <c r="BL165" s="57"/>
      <c r="BM165" s="57"/>
      <c r="BN165" s="57"/>
      <c r="BO165" s="57"/>
      <c r="BP165" s="57"/>
      <c r="BQ165" s="57"/>
      <c r="BR165" s="57"/>
      <c r="BS165" s="57"/>
      <c r="BT165" s="57"/>
      <c r="BU165" s="57"/>
      <c r="BV165" s="57"/>
      <c r="BW165" s="57"/>
    </row>
    <row r="166" spans="3:75" ht="21" customHeight="1">
      <c r="C166" s="266"/>
      <c r="D166" s="431"/>
      <c r="E166" s="432"/>
      <c r="F166" s="289" t="s">
        <v>2511</v>
      </c>
      <c r="G166" s="250"/>
      <c r="H166" s="221" t="s">
        <v>155</v>
      </c>
      <c r="I166" s="221" t="s">
        <v>159</v>
      </c>
      <c r="J166" s="221" t="s">
        <v>0</v>
      </c>
      <c r="K166" s="221" t="s">
        <v>160</v>
      </c>
      <c r="L166" s="221" t="s">
        <v>0</v>
      </c>
      <c r="M166" s="221" t="s">
        <v>356</v>
      </c>
      <c r="N166" s="48" t="s">
        <v>162</v>
      </c>
      <c r="O166" s="48" t="s">
        <v>0</v>
      </c>
      <c r="P166" s="48" t="s">
        <v>477</v>
      </c>
      <c r="Q166" s="48"/>
      <c r="R166" s="48"/>
      <c r="S166" s="48"/>
      <c r="T166" s="48"/>
      <c r="U166" s="108"/>
      <c r="V166" s="73"/>
      <c r="W166" s="74"/>
      <c r="X166" s="75"/>
      <c r="Y166" s="299"/>
      <c r="Z166" s="299"/>
      <c r="AA166" s="300"/>
      <c r="AB166" s="300"/>
      <c r="AC166" s="300"/>
      <c r="AD166" s="300"/>
      <c r="AE166" s="300"/>
      <c r="AF166" s="300"/>
      <c r="AG166" s="300"/>
      <c r="AH166" s="300"/>
      <c r="AI166" s="300"/>
      <c r="AJ166" s="300"/>
      <c r="AK166" s="300"/>
      <c r="AL166" s="300"/>
      <c r="AM166" s="300"/>
      <c r="AN166" s="300"/>
      <c r="AO166" s="300"/>
      <c r="AP166" s="300"/>
      <c r="AQ166" s="300"/>
      <c r="AR166" s="300"/>
      <c r="AS166" s="300"/>
      <c r="BI166" s="57"/>
      <c r="BJ166" s="57"/>
      <c r="BK166" s="57"/>
      <c r="BL166" s="57"/>
      <c r="BM166" s="57"/>
      <c r="BN166" s="57"/>
      <c r="BO166" s="57"/>
      <c r="BP166" s="57"/>
      <c r="BQ166" s="57"/>
      <c r="BR166" s="57"/>
      <c r="BS166" s="57"/>
      <c r="BT166" s="57"/>
      <c r="BU166" s="57"/>
      <c r="BV166" s="57"/>
      <c r="BW166" s="57"/>
    </row>
    <row r="167" spans="3:75" ht="21" customHeight="1">
      <c r="C167" s="266"/>
      <c r="D167" s="431"/>
      <c r="E167" s="432"/>
      <c r="F167" s="289" t="s">
        <v>72</v>
      </c>
      <c r="G167" s="250"/>
      <c r="H167" s="221" t="s">
        <v>155</v>
      </c>
      <c r="I167" s="221" t="s">
        <v>159</v>
      </c>
      <c r="J167" s="221" t="s">
        <v>0</v>
      </c>
      <c r="K167" s="221" t="s">
        <v>160</v>
      </c>
      <c r="L167" s="221" t="s">
        <v>0</v>
      </c>
      <c r="M167" s="221" t="s">
        <v>357</v>
      </c>
      <c r="N167" s="48" t="s">
        <v>162</v>
      </c>
      <c r="O167" s="48" t="s">
        <v>0</v>
      </c>
      <c r="P167" s="48" t="s">
        <v>477</v>
      </c>
      <c r="Q167" s="48"/>
      <c r="R167" s="48"/>
      <c r="S167" s="48"/>
      <c r="T167" s="48"/>
      <c r="U167" s="108"/>
      <c r="V167" s="73"/>
      <c r="W167" s="74"/>
      <c r="X167" s="75"/>
      <c r="Y167" s="299"/>
      <c r="Z167" s="299"/>
      <c r="AA167" s="300"/>
      <c r="AB167" s="300"/>
      <c r="AC167" s="300"/>
      <c r="AD167" s="300"/>
      <c r="AE167" s="300"/>
      <c r="AF167" s="300"/>
      <c r="AG167" s="300"/>
      <c r="AH167" s="300"/>
      <c r="AI167" s="300"/>
      <c r="AJ167" s="300"/>
      <c r="AK167" s="300"/>
      <c r="AL167" s="300"/>
      <c r="AM167" s="300"/>
      <c r="AN167" s="300"/>
      <c r="AO167" s="300"/>
      <c r="AP167" s="300"/>
      <c r="AQ167" s="300"/>
      <c r="AR167" s="300"/>
      <c r="AS167" s="300"/>
      <c r="BI167" s="57"/>
      <c r="BJ167" s="57"/>
      <c r="BK167" s="57"/>
      <c r="BL167" s="57"/>
      <c r="BM167" s="57"/>
      <c r="BN167" s="57"/>
      <c r="BO167" s="57"/>
      <c r="BP167" s="57"/>
      <c r="BQ167" s="57"/>
      <c r="BR167" s="57"/>
      <c r="BS167" s="57"/>
      <c r="BT167" s="57"/>
      <c r="BU167" s="57"/>
      <c r="BV167" s="57"/>
      <c r="BW167" s="57"/>
    </row>
    <row r="168" spans="3:75" ht="21" customHeight="1">
      <c r="C168" s="266"/>
      <c r="D168" s="431"/>
      <c r="E168" s="432"/>
      <c r="F168" s="289" t="s">
        <v>73</v>
      </c>
      <c r="G168" s="250"/>
      <c r="H168" s="221" t="s">
        <v>155</v>
      </c>
      <c r="I168" s="221" t="s">
        <v>159</v>
      </c>
      <c r="J168" s="221" t="s">
        <v>0</v>
      </c>
      <c r="K168" s="221" t="s">
        <v>160</v>
      </c>
      <c r="L168" s="221" t="s">
        <v>0</v>
      </c>
      <c r="M168" s="221" t="s">
        <v>358</v>
      </c>
      <c r="N168" s="48" t="s">
        <v>162</v>
      </c>
      <c r="O168" s="48" t="s">
        <v>0</v>
      </c>
      <c r="P168" s="48" t="s">
        <v>477</v>
      </c>
      <c r="Q168" s="48"/>
      <c r="R168" s="48"/>
      <c r="S168" s="48"/>
      <c r="T168" s="48"/>
      <c r="U168" s="108"/>
      <c r="V168" s="73"/>
      <c r="W168" s="74"/>
      <c r="X168" s="75"/>
      <c r="Y168" s="299"/>
      <c r="Z168" s="299"/>
      <c r="AA168" s="300"/>
      <c r="AB168" s="300"/>
      <c r="AC168" s="300"/>
      <c r="AD168" s="300"/>
      <c r="AE168" s="300"/>
      <c r="AF168" s="300"/>
      <c r="AG168" s="300"/>
      <c r="AH168" s="300"/>
      <c r="AI168" s="300"/>
      <c r="AJ168" s="300"/>
      <c r="AK168" s="300"/>
      <c r="AL168" s="300"/>
      <c r="AM168" s="300"/>
      <c r="AN168" s="300"/>
      <c r="AO168" s="300"/>
      <c r="AP168" s="300"/>
      <c r="AQ168" s="300"/>
      <c r="AR168" s="300"/>
      <c r="AS168" s="300"/>
      <c r="BI168" s="57"/>
      <c r="BJ168" s="57"/>
      <c r="BK168" s="57"/>
      <c r="BL168" s="57"/>
      <c r="BM168" s="57"/>
      <c r="BN168" s="57"/>
      <c r="BO168" s="57"/>
      <c r="BP168" s="57"/>
      <c r="BQ168" s="57"/>
      <c r="BR168" s="57"/>
      <c r="BS168" s="57"/>
      <c r="BT168" s="57"/>
      <c r="BU168" s="57"/>
      <c r="BV168" s="57"/>
      <c r="BW168" s="57"/>
    </row>
    <row r="169" spans="3:75" ht="21" customHeight="1">
      <c r="C169" s="266"/>
      <c r="D169" s="431"/>
      <c r="E169" s="432"/>
      <c r="F169" s="289" t="s">
        <v>2512</v>
      </c>
      <c r="G169" s="250"/>
      <c r="H169" s="221" t="s">
        <v>155</v>
      </c>
      <c r="I169" s="221" t="s">
        <v>159</v>
      </c>
      <c r="J169" s="221" t="s">
        <v>0</v>
      </c>
      <c r="K169" s="221" t="s">
        <v>160</v>
      </c>
      <c r="L169" s="221" t="s">
        <v>0</v>
      </c>
      <c r="M169" s="221" t="s">
        <v>359</v>
      </c>
      <c r="N169" s="48" t="s">
        <v>162</v>
      </c>
      <c r="O169" s="48" t="s">
        <v>0</v>
      </c>
      <c r="P169" s="48" t="s">
        <v>477</v>
      </c>
      <c r="Q169" s="48"/>
      <c r="R169" s="48"/>
      <c r="S169" s="48"/>
      <c r="T169" s="48"/>
      <c r="U169" s="108"/>
      <c r="V169" s="73"/>
      <c r="W169" s="74"/>
      <c r="X169" s="75"/>
      <c r="Y169" s="299"/>
      <c r="Z169" s="301"/>
      <c r="AA169" s="264"/>
      <c r="AB169" s="264"/>
      <c r="AC169" s="264"/>
      <c r="AD169" s="264"/>
      <c r="AE169" s="264"/>
      <c r="AF169" s="264"/>
      <c r="AG169" s="264"/>
      <c r="AH169" s="264"/>
      <c r="AI169" s="264"/>
      <c r="AJ169" s="264"/>
      <c r="AK169" s="264"/>
      <c r="AL169" s="264"/>
      <c r="AM169" s="264"/>
      <c r="AN169" s="264"/>
      <c r="AO169" s="264"/>
      <c r="AP169" s="264"/>
      <c r="AQ169" s="264"/>
      <c r="AR169" s="264"/>
      <c r="AS169" s="264"/>
      <c r="BI169" s="57"/>
      <c r="BJ169" s="57"/>
      <c r="BK169" s="57"/>
      <c r="BL169" s="57"/>
      <c r="BM169" s="57"/>
      <c r="BN169" s="57"/>
      <c r="BO169" s="57"/>
      <c r="BP169" s="57"/>
      <c r="BQ169" s="57"/>
      <c r="BR169" s="57"/>
      <c r="BS169" s="57"/>
      <c r="BT169" s="57"/>
      <c r="BU169" s="57"/>
      <c r="BV169" s="57"/>
      <c r="BW169" s="57"/>
    </row>
    <row r="170" spans="3:75" ht="21" customHeight="1">
      <c r="C170" s="266"/>
      <c r="D170" s="431"/>
      <c r="E170" s="432"/>
      <c r="F170" s="295" t="s">
        <v>74</v>
      </c>
      <c r="G170" s="250"/>
      <c r="H170" s="221" t="s">
        <v>155</v>
      </c>
      <c r="I170" s="221" t="s">
        <v>159</v>
      </c>
      <c r="J170" s="221" t="s">
        <v>0</v>
      </c>
      <c r="K170" s="221" t="s">
        <v>160</v>
      </c>
      <c r="L170" s="221" t="s">
        <v>0</v>
      </c>
      <c r="M170" s="221" t="s">
        <v>438</v>
      </c>
      <c r="N170" s="48" t="s">
        <v>162</v>
      </c>
      <c r="O170" s="48" t="s">
        <v>0</v>
      </c>
      <c r="P170" s="48" t="s">
        <v>477</v>
      </c>
      <c r="Q170" s="48"/>
      <c r="R170" s="48"/>
      <c r="S170" s="48"/>
      <c r="T170" s="48"/>
      <c r="U170" s="109"/>
      <c r="V170" s="21" t="str">
        <f>IF(OR(SUMPRODUCT(--(V119:V169=""),--(W119:W169=""))&gt;0,COUNTIF(W119:W169,"M")&gt;0,COUNTIF(W119:W169,"X")=51),"",SUM(V119:V169))</f>
        <v/>
      </c>
      <c r="W170" s="22" t="str">
        <f>IF(AND(COUNTIF(W119:W169,"X")=51,SUM(V119:V169)=0,ISNUMBER(V170)),"",IF(COUNTIF(W119:W169,"M")&gt;0,"M",IF(AND(COUNTIF(W119:W169,W119)=51,OR(W119="X",W119="W",W119="Z")),UPPER(W119),"")))</f>
        <v/>
      </c>
      <c r="X170" s="23"/>
      <c r="Y170" s="299"/>
      <c r="Z170" s="299"/>
      <c r="AA170" s="300"/>
      <c r="AB170" s="300"/>
      <c r="AC170" s="300"/>
      <c r="AD170" s="300"/>
      <c r="AE170" s="300"/>
      <c r="AF170" s="300"/>
      <c r="AG170" s="300"/>
      <c r="AH170" s="300"/>
      <c r="AI170" s="300"/>
      <c r="AJ170" s="300"/>
      <c r="AK170" s="300"/>
      <c r="AL170" s="300"/>
      <c r="AM170" s="300"/>
      <c r="AN170" s="300"/>
      <c r="AO170" s="300"/>
      <c r="AP170" s="300"/>
      <c r="AQ170" s="300"/>
      <c r="AR170" s="300"/>
      <c r="AS170" s="300"/>
      <c r="BI170" s="57"/>
      <c r="BJ170" s="57"/>
      <c r="BK170" s="57"/>
      <c r="BL170" s="57"/>
      <c r="BM170" s="57"/>
      <c r="BN170" s="57"/>
      <c r="BO170" s="57"/>
      <c r="BP170" s="57"/>
      <c r="BQ170" s="57"/>
      <c r="BR170" s="57"/>
      <c r="BS170" s="57"/>
      <c r="BT170" s="57"/>
      <c r="BU170" s="57"/>
      <c r="BV170" s="57"/>
      <c r="BW170" s="57"/>
    </row>
    <row r="171" spans="3:75" ht="21" customHeight="1">
      <c r="C171" s="266"/>
      <c r="D171" s="431" t="s">
        <v>2379</v>
      </c>
      <c r="E171" s="432" t="s">
        <v>2406</v>
      </c>
      <c r="F171" s="289" t="s">
        <v>75</v>
      </c>
      <c r="G171" s="250"/>
      <c r="H171" s="221" t="s">
        <v>155</v>
      </c>
      <c r="I171" s="221" t="s">
        <v>159</v>
      </c>
      <c r="J171" s="221" t="s">
        <v>0</v>
      </c>
      <c r="K171" s="221" t="s">
        <v>160</v>
      </c>
      <c r="L171" s="221" t="s">
        <v>0</v>
      </c>
      <c r="M171" s="221" t="s">
        <v>360</v>
      </c>
      <c r="N171" s="48" t="s">
        <v>162</v>
      </c>
      <c r="O171" s="48" t="s">
        <v>0</v>
      </c>
      <c r="P171" s="48" t="s">
        <v>477</v>
      </c>
      <c r="Q171" s="48"/>
      <c r="R171" s="48"/>
      <c r="S171" s="48"/>
      <c r="T171" s="48"/>
      <c r="U171" s="108"/>
      <c r="V171" s="73"/>
      <c r="W171" s="74"/>
      <c r="X171" s="75"/>
      <c r="Y171" s="299"/>
      <c r="Z171" s="299"/>
      <c r="AA171" s="300"/>
      <c r="AB171" s="300"/>
      <c r="AC171" s="300"/>
      <c r="AD171" s="300"/>
      <c r="AE171" s="300"/>
      <c r="AF171" s="300"/>
      <c r="AG171" s="300"/>
      <c r="AH171" s="300"/>
      <c r="AI171" s="300"/>
      <c r="AJ171" s="300"/>
      <c r="AK171" s="300"/>
      <c r="AL171" s="300"/>
      <c r="AM171" s="300"/>
      <c r="AN171" s="300"/>
      <c r="AO171" s="300"/>
      <c r="AP171" s="300"/>
      <c r="AQ171" s="300"/>
      <c r="AR171" s="300"/>
      <c r="AS171" s="300"/>
      <c r="BI171" s="57"/>
      <c r="BJ171" s="57"/>
      <c r="BK171" s="57"/>
      <c r="BL171" s="57"/>
      <c r="BM171" s="57"/>
      <c r="BN171" s="57"/>
      <c r="BO171" s="57"/>
      <c r="BP171" s="57"/>
      <c r="BQ171" s="57"/>
      <c r="BR171" s="57"/>
      <c r="BS171" s="57"/>
      <c r="BT171" s="57"/>
      <c r="BU171" s="57"/>
      <c r="BV171" s="57"/>
      <c r="BW171" s="57"/>
    </row>
    <row r="172" spans="3:75" ht="21" customHeight="1">
      <c r="C172" s="266"/>
      <c r="D172" s="431"/>
      <c r="E172" s="432"/>
      <c r="F172" s="289" t="s">
        <v>76</v>
      </c>
      <c r="G172" s="250"/>
      <c r="H172" s="221" t="s">
        <v>155</v>
      </c>
      <c r="I172" s="221" t="s">
        <v>159</v>
      </c>
      <c r="J172" s="221" t="s">
        <v>0</v>
      </c>
      <c r="K172" s="221" t="s">
        <v>160</v>
      </c>
      <c r="L172" s="221" t="s">
        <v>0</v>
      </c>
      <c r="M172" s="221" t="s">
        <v>361</v>
      </c>
      <c r="N172" s="48" t="s">
        <v>162</v>
      </c>
      <c r="O172" s="48" t="s">
        <v>0</v>
      </c>
      <c r="P172" s="48" t="s">
        <v>477</v>
      </c>
      <c r="Q172" s="48"/>
      <c r="R172" s="48"/>
      <c r="S172" s="48"/>
      <c r="T172" s="48"/>
      <c r="U172" s="108"/>
      <c r="V172" s="73"/>
      <c r="W172" s="74"/>
      <c r="X172" s="75"/>
      <c r="Y172" s="299"/>
      <c r="Z172" s="299"/>
      <c r="AA172" s="300"/>
      <c r="AB172" s="300"/>
      <c r="AC172" s="300"/>
      <c r="AD172" s="300"/>
      <c r="AE172" s="300"/>
      <c r="AF172" s="300"/>
      <c r="AG172" s="300"/>
      <c r="AH172" s="300"/>
      <c r="AI172" s="300"/>
      <c r="AJ172" s="300"/>
      <c r="AK172" s="300"/>
      <c r="AL172" s="300"/>
      <c r="AM172" s="300"/>
      <c r="AN172" s="300"/>
      <c r="AO172" s="300"/>
      <c r="AP172" s="300"/>
      <c r="AQ172" s="300"/>
      <c r="AR172" s="300"/>
      <c r="AS172" s="300"/>
      <c r="BI172" s="57"/>
      <c r="BJ172" s="57"/>
      <c r="BK172" s="57"/>
      <c r="BL172" s="57"/>
      <c r="BM172" s="57"/>
      <c r="BN172" s="57"/>
      <c r="BO172" s="57"/>
      <c r="BP172" s="57"/>
      <c r="BQ172" s="57"/>
      <c r="BR172" s="57"/>
      <c r="BS172" s="57"/>
      <c r="BT172" s="57"/>
      <c r="BU172" s="57"/>
      <c r="BV172" s="57"/>
      <c r="BW172" s="57"/>
    </row>
    <row r="173" spans="3:75" ht="21" customHeight="1">
      <c r="C173" s="266"/>
      <c r="D173" s="431"/>
      <c r="E173" s="432"/>
      <c r="F173" s="289" t="s">
        <v>77</v>
      </c>
      <c r="G173" s="250"/>
      <c r="H173" s="221" t="s">
        <v>155</v>
      </c>
      <c r="I173" s="221" t="s">
        <v>159</v>
      </c>
      <c r="J173" s="221" t="s">
        <v>0</v>
      </c>
      <c r="K173" s="221" t="s">
        <v>160</v>
      </c>
      <c r="L173" s="221" t="s">
        <v>0</v>
      </c>
      <c r="M173" s="221" t="s">
        <v>170</v>
      </c>
      <c r="N173" s="48" t="s">
        <v>162</v>
      </c>
      <c r="O173" s="48" t="s">
        <v>0</v>
      </c>
      <c r="P173" s="48" t="s">
        <v>477</v>
      </c>
      <c r="Q173" s="48"/>
      <c r="R173" s="48"/>
      <c r="S173" s="48"/>
      <c r="T173" s="48"/>
      <c r="U173" s="108"/>
      <c r="V173" s="73"/>
      <c r="W173" s="74"/>
      <c r="X173" s="75"/>
      <c r="Y173" s="299"/>
      <c r="Z173" s="302"/>
      <c r="BI173" s="57"/>
      <c r="BJ173" s="57"/>
      <c r="BK173" s="57"/>
      <c r="BL173" s="57"/>
      <c r="BM173" s="57"/>
      <c r="BN173" s="57"/>
      <c r="BO173" s="57"/>
      <c r="BP173" s="57"/>
      <c r="BQ173" s="57"/>
      <c r="BR173" s="57"/>
      <c r="BS173" s="57"/>
      <c r="BT173" s="57"/>
      <c r="BU173" s="57"/>
      <c r="BV173" s="57"/>
      <c r="BW173" s="57"/>
    </row>
    <row r="174" spans="3:75" ht="21" customHeight="1">
      <c r="C174" s="266"/>
      <c r="D174" s="431"/>
      <c r="E174" s="432"/>
      <c r="F174" s="289" t="s">
        <v>2513</v>
      </c>
      <c r="G174" s="250"/>
      <c r="H174" s="221" t="s">
        <v>155</v>
      </c>
      <c r="I174" s="221" t="s">
        <v>159</v>
      </c>
      <c r="J174" s="221" t="s">
        <v>0</v>
      </c>
      <c r="K174" s="221" t="s">
        <v>160</v>
      </c>
      <c r="L174" s="221" t="s">
        <v>0</v>
      </c>
      <c r="M174" s="221" t="s">
        <v>362</v>
      </c>
      <c r="N174" s="48" t="s">
        <v>162</v>
      </c>
      <c r="O174" s="48" t="s">
        <v>0</v>
      </c>
      <c r="P174" s="48" t="s">
        <v>477</v>
      </c>
      <c r="Q174" s="48"/>
      <c r="R174" s="48"/>
      <c r="S174" s="48"/>
      <c r="T174" s="48"/>
      <c r="U174" s="108"/>
      <c r="V174" s="73"/>
      <c r="W174" s="74"/>
      <c r="X174" s="75"/>
      <c r="Y174" s="299"/>
      <c r="Z174" s="302"/>
      <c r="BI174" s="57"/>
      <c r="BJ174" s="57"/>
      <c r="BK174" s="57"/>
      <c r="BL174" s="57"/>
      <c r="BM174" s="57"/>
      <c r="BN174" s="57"/>
      <c r="BO174" s="57"/>
      <c r="BP174" s="57"/>
      <c r="BQ174" s="57"/>
      <c r="BR174" s="57"/>
      <c r="BS174" s="57"/>
      <c r="BT174" s="57"/>
      <c r="BU174" s="57"/>
      <c r="BV174" s="57"/>
      <c r="BW174" s="57"/>
    </row>
    <row r="175" spans="3:75" ht="21" customHeight="1">
      <c r="C175" s="266"/>
      <c r="D175" s="431"/>
      <c r="E175" s="432"/>
      <c r="F175" s="289" t="s">
        <v>2514</v>
      </c>
      <c r="G175" s="250"/>
      <c r="H175" s="221" t="s">
        <v>155</v>
      </c>
      <c r="I175" s="221" t="s">
        <v>159</v>
      </c>
      <c r="J175" s="221" t="s">
        <v>0</v>
      </c>
      <c r="K175" s="221" t="s">
        <v>160</v>
      </c>
      <c r="L175" s="221" t="s">
        <v>0</v>
      </c>
      <c r="M175" s="221" t="s">
        <v>363</v>
      </c>
      <c r="N175" s="48" t="s">
        <v>162</v>
      </c>
      <c r="O175" s="48" t="s">
        <v>0</v>
      </c>
      <c r="P175" s="48" t="s">
        <v>477</v>
      </c>
      <c r="Q175" s="48"/>
      <c r="R175" s="48"/>
      <c r="S175" s="48"/>
      <c r="T175" s="48"/>
      <c r="U175" s="108"/>
      <c r="V175" s="73"/>
      <c r="W175" s="74"/>
      <c r="X175" s="75"/>
      <c r="Y175" s="299"/>
      <c r="Z175" s="302"/>
      <c r="BI175" s="57"/>
      <c r="BJ175" s="57"/>
      <c r="BK175" s="57"/>
      <c r="BL175" s="57"/>
      <c r="BM175" s="57"/>
      <c r="BN175" s="57"/>
      <c r="BO175" s="57"/>
      <c r="BP175" s="57"/>
      <c r="BQ175" s="57"/>
      <c r="BR175" s="57"/>
      <c r="BS175" s="57"/>
      <c r="BT175" s="57"/>
      <c r="BU175" s="57"/>
      <c r="BV175" s="57"/>
      <c r="BW175" s="57"/>
    </row>
    <row r="176" spans="3:75" ht="21" customHeight="1">
      <c r="C176" s="266"/>
      <c r="D176" s="431"/>
      <c r="E176" s="432"/>
      <c r="F176" s="289" t="s">
        <v>2515</v>
      </c>
      <c r="G176" s="250"/>
      <c r="H176" s="221" t="s">
        <v>155</v>
      </c>
      <c r="I176" s="221" t="s">
        <v>159</v>
      </c>
      <c r="J176" s="221" t="s">
        <v>0</v>
      </c>
      <c r="K176" s="221" t="s">
        <v>160</v>
      </c>
      <c r="L176" s="221" t="s">
        <v>0</v>
      </c>
      <c r="M176" s="221" t="s">
        <v>364</v>
      </c>
      <c r="N176" s="48" t="s">
        <v>162</v>
      </c>
      <c r="O176" s="48" t="s">
        <v>0</v>
      </c>
      <c r="P176" s="48" t="s">
        <v>477</v>
      </c>
      <c r="Q176" s="48"/>
      <c r="R176" s="48"/>
      <c r="S176" s="48"/>
      <c r="T176" s="48"/>
      <c r="U176" s="108"/>
      <c r="V176" s="73"/>
      <c r="W176" s="74"/>
      <c r="X176" s="75"/>
      <c r="Y176" s="299"/>
      <c r="Z176" s="302"/>
      <c r="BI176" s="57"/>
      <c r="BJ176" s="57"/>
      <c r="BK176" s="57"/>
      <c r="BL176" s="57"/>
      <c r="BM176" s="57"/>
      <c r="BN176" s="57"/>
      <c r="BO176" s="57"/>
      <c r="BP176" s="57"/>
      <c r="BQ176" s="57"/>
      <c r="BR176" s="57"/>
      <c r="BS176" s="57"/>
      <c r="BT176" s="57"/>
      <c r="BU176" s="57"/>
      <c r="BV176" s="57"/>
      <c r="BW176" s="57"/>
    </row>
    <row r="177" spans="3:75" ht="21" customHeight="1">
      <c r="C177" s="266"/>
      <c r="D177" s="431"/>
      <c r="E177" s="432"/>
      <c r="F177" s="289" t="s">
        <v>78</v>
      </c>
      <c r="G177" s="250"/>
      <c r="H177" s="221" t="s">
        <v>155</v>
      </c>
      <c r="I177" s="221" t="s">
        <v>159</v>
      </c>
      <c r="J177" s="221" t="s">
        <v>0</v>
      </c>
      <c r="K177" s="221" t="s">
        <v>160</v>
      </c>
      <c r="L177" s="221" t="s">
        <v>0</v>
      </c>
      <c r="M177" s="221" t="s">
        <v>365</v>
      </c>
      <c r="N177" s="48" t="s">
        <v>162</v>
      </c>
      <c r="O177" s="48" t="s">
        <v>0</v>
      </c>
      <c r="P177" s="48" t="s">
        <v>477</v>
      </c>
      <c r="Q177" s="48"/>
      <c r="R177" s="48"/>
      <c r="S177" s="48"/>
      <c r="T177" s="48"/>
      <c r="U177" s="108"/>
      <c r="V177" s="73"/>
      <c r="W177" s="74"/>
      <c r="X177" s="75"/>
      <c r="Y177" s="299"/>
      <c r="Z177" s="302"/>
      <c r="BI177" s="57"/>
      <c r="BJ177" s="57"/>
      <c r="BK177" s="57"/>
      <c r="BL177" s="57"/>
      <c r="BM177" s="57"/>
      <c r="BN177" s="57"/>
      <c r="BO177" s="57"/>
      <c r="BP177" s="57"/>
      <c r="BQ177" s="57"/>
      <c r="BR177" s="57"/>
      <c r="BS177" s="57"/>
      <c r="BT177" s="57"/>
      <c r="BU177" s="57"/>
      <c r="BV177" s="57"/>
      <c r="BW177" s="57"/>
    </row>
    <row r="178" spans="3:75" ht="21" customHeight="1">
      <c r="C178" s="266"/>
      <c r="D178" s="431"/>
      <c r="E178" s="432"/>
      <c r="F178" s="289" t="s">
        <v>2516</v>
      </c>
      <c r="G178" s="250"/>
      <c r="H178" s="221" t="s">
        <v>155</v>
      </c>
      <c r="I178" s="221" t="s">
        <v>159</v>
      </c>
      <c r="J178" s="221" t="s">
        <v>0</v>
      </c>
      <c r="K178" s="221" t="s">
        <v>160</v>
      </c>
      <c r="L178" s="221" t="s">
        <v>0</v>
      </c>
      <c r="M178" s="221" t="s">
        <v>366</v>
      </c>
      <c r="N178" s="48" t="s">
        <v>162</v>
      </c>
      <c r="O178" s="48" t="s">
        <v>0</v>
      </c>
      <c r="P178" s="48" t="s">
        <v>477</v>
      </c>
      <c r="Q178" s="48"/>
      <c r="R178" s="48"/>
      <c r="S178" s="48"/>
      <c r="T178" s="48"/>
      <c r="U178" s="108"/>
      <c r="V178" s="73"/>
      <c r="W178" s="74"/>
      <c r="X178" s="75"/>
      <c r="Y178" s="299"/>
      <c r="Z178" s="302"/>
      <c r="BI178" s="57"/>
      <c r="BJ178" s="57"/>
      <c r="BK178" s="57"/>
      <c r="BL178" s="57"/>
      <c r="BM178" s="57"/>
      <c r="BN178" s="57"/>
      <c r="BO178" s="57"/>
      <c r="BP178" s="57"/>
      <c r="BQ178" s="57"/>
      <c r="BR178" s="57"/>
      <c r="BS178" s="57"/>
      <c r="BT178" s="57"/>
      <c r="BU178" s="57"/>
      <c r="BV178" s="57"/>
      <c r="BW178" s="57"/>
    </row>
    <row r="179" spans="3:75" ht="21" customHeight="1">
      <c r="C179" s="266"/>
      <c r="D179" s="431"/>
      <c r="E179" s="432"/>
      <c r="F179" s="289" t="s">
        <v>2552</v>
      </c>
      <c r="G179" s="250"/>
      <c r="H179" s="221" t="s">
        <v>155</v>
      </c>
      <c r="I179" s="221" t="s">
        <v>159</v>
      </c>
      <c r="J179" s="221" t="s">
        <v>0</v>
      </c>
      <c r="K179" s="221" t="s">
        <v>160</v>
      </c>
      <c r="L179" s="221" t="s">
        <v>0</v>
      </c>
      <c r="M179" s="221" t="s">
        <v>367</v>
      </c>
      <c r="N179" s="48" t="s">
        <v>162</v>
      </c>
      <c r="O179" s="48" t="s">
        <v>0</v>
      </c>
      <c r="P179" s="48" t="s">
        <v>477</v>
      </c>
      <c r="Q179" s="48"/>
      <c r="R179" s="48"/>
      <c r="S179" s="48"/>
      <c r="T179" s="48"/>
      <c r="U179" s="108"/>
      <c r="V179" s="73"/>
      <c r="W179" s="74"/>
      <c r="X179" s="75"/>
      <c r="Y179" s="299"/>
      <c r="Z179" s="302"/>
      <c r="BI179" s="57"/>
      <c r="BJ179" s="57"/>
      <c r="BK179" s="57"/>
      <c r="BL179" s="57"/>
      <c r="BM179" s="57"/>
      <c r="BN179" s="57"/>
      <c r="BO179" s="57"/>
      <c r="BP179" s="57"/>
      <c r="BQ179" s="57"/>
      <c r="BR179" s="57"/>
      <c r="BS179" s="57"/>
      <c r="BT179" s="57"/>
      <c r="BU179" s="57"/>
      <c r="BV179" s="57"/>
      <c r="BW179" s="57"/>
    </row>
    <row r="180" spans="3:75" ht="21" customHeight="1">
      <c r="C180" s="266"/>
      <c r="D180" s="431"/>
      <c r="E180" s="432"/>
      <c r="F180" s="289" t="s">
        <v>2517</v>
      </c>
      <c r="G180" s="250"/>
      <c r="H180" s="221" t="s">
        <v>155</v>
      </c>
      <c r="I180" s="221" t="s">
        <v>159</v>
      </c>
      <c r="J180" s="221" t="s">
        <v>0</v>
      </c>
      <c r="K180" s="221" t="s">
        <v>160</v>
      </c>
      <c r="L180" s="221" t="s">
        <v>0</v>
      </c>
      <c r="M180" s="221" t="s">
        <v>368</v>
      </c>
      <c r="N180" s="48" t="s">
        <v>162</v>
      </c>
      <c r="O180" s="48" t="s">
        <v>0</v>
      </c>
      <c r="P180" s="48" t="s">
        <v>477</v>
      </c>
      <c r="Q180" s="48"/>
      <c r="R180" s="48"/>
      <c r="S180" s="48"/>
      <c r="T180" s="48"/>
      <c r="U180" s="108"/>
      <c r="V180" s="73"/>
      <c r="W180" s="74"/>
      <c r="X180" s="75"/>
      <c r="Y180" s="299"/>
      <c r="Z180" s="302"/>
      <c r="BI180" s="57"/>
      <c r="BJ180" s="57"/>
      <c r="BK180" s="57"/>
      <c r="BL180" s="57"/>
      <c r="BM180" s="57"/>
      <c r="BN180" s="57"/>
      <c r="BO180" s="57"/>
      <c r="BP180" s="57"/>
      <c r="BQ180" s="57"/>
      <c r="BR180" s="57"/>
      <c r="BS180" s="57"/>
      <c r="BT180" s="57"/>
      <c r="BU180" s="57"/>
      <c r="BV180" s="57"/>
      <c r="BW180" s="57"/>
    </row>
    <row r="181" spans="3:75" ht="21" customHeight="1">
      <c r="C181" s="266"/>
      <c r="D181" s="431"/>
      <c r="E181" s="432"/>
      <c r="F181" s="289" t="s">
        <v>79</v>
      </c>
      <c r="G181" s="250"/>
      <c r="H181" s="221" t="s">
        <v>155</v>
      </c>
      <c r="I181" s="221" t="s">
        <v>159</v>
      </c>
      <c r="J181" s="221" t="s">
        <v>0</v>
      </c>
      <c r="K181" s="221" t="s">
        <v>160</v>
      </c>
      <c r="L181" s="221" t="s">
        <v>0</v>
      </c>
      <c r="M181" s="221" t="s">
        <v>369</v>
      </c>
      <c r="N181" s="48" t="s">
        <v>162</v>
      </c>
      <c r="O181" s="48" t="s">
        <v>0</v>
      </c>
      <c r="P181" s="48" t="s">
        <v>477</v>
      </c>
      <c r="Q181" s="48"/>
      <c r="R181" s="48"/>
      <c r="S181" s="48"/>
      <c r="T181" s="48"/>
      <c r="U181" s="108"/>
      <c r="V181" s="73"/>
      <c r="W181" s="74"/>
      <c r="X181" s="75"/>
      <c r="Y181" s="299"/>
      <c r="Z181" s="302"/>
      <c r="BI181" s="57"/>
      <c r="BJ181" s="57"/>
      <c r="BK181" s="57"/>
      <c r="BL181" s="57"/>
      <c r="BM181" s="57"/>
      <c r="BN181" s="57"/>
      <c r="BO181" s="57"/>
      <c r="BP181" s="57"/>
      <c r="BQ181" s="57"/>
      <c r="BR181" s="57"/>
      <c r="BS181" s="57"/>
      <c r="BT181" s="57"/>
      <c r="BU181" s="57"/>
      <c r="BV181" s="57"/>
      <c r="BW181" s="57"/>
    </row>
    <row r="182" spans="3:75" ht="21" customHeight="1">
      <c r="C182" s="266"/>
      <c r="D182" s="431"/>
      <c r="E182" s="432"/>
      <c r="F182" s="289" t="s">
        <v>2518</v>
      </c>
      <c r="G182" s="250"/>
      <c r="H182" s="221" t="s">
        <v>155</v>
      </c>
      <c r="I182" s="221" t="s">
        <v>159</v>
      </c>
      <c r="J182" s="221" t="s">
        <v>0</v>
      </c>
      <c r="K182" s="221" t="s">
        <v>160</v>
      </c>
      <c r="L182" s="221" t="s">
        <v>0</v>
      </c>
      <c r="M182" s="221" t="s">
        <v>370</v>
      </c>
      <c r="N182" s="48" t="s">
        <v>162</v>
      </c>
      <c r="O182" s="48" t="s">
        <v>0</v>
      </c>
      <c r="P182" s="48" t="s">
        <v>477</v>
      </c>
      <c r="Q182" s="48"/>
      <c r="R182" s="48"/>
      <c r="S182" s="48"/>
      <c r="T182" s="48"/>
      <c r="U182" s="108"/>
      <c r="V182" s="73"/>
      <c r="W182" s="74"/>
      <c r="X182" s="75"/>
      <c r="Y182" s="299"/>
      <c r="Z182" s="302"/>
      <c r="BI182" s="57"/>
      <c r="BJ182" s="57"/>
      <c r="BK182" s="57"/>
      <c r="BL182" s="57"/>
      <c r="BM182" s="57"/>
      <c r="BN182" s="57"/>
      <c r="BO182" s="57"/>
      <c r="BP182" s="57"/>
      <c r="BQ182" s="57"/>
      <c r="BR182" s="57"/>
      <c r="BS182" s="57"/>
      <c r="BT182" s="57"/>
      <c r="BU182" s="57"/>
      <c r="BV182" s="57"/>
      <c r="BW182" s="57"/>
    </row>
    <row r="183" spans="3:75" ht="21" customHeight="1">
      <c r="C183" s="266"/>
      <c r="D183" s="431"/>
      <c r="E183" s="432"/>
      <c r="F183" s="289" t="s">
        <v>2519</v>
      </c>
      <c r="G183" s="250"/>
      <c r="H183" s="221" t="s">
        <v>155</v>
      </c>
      <c r="I183" s="221" t="s">
        <v>159</v>
      </c>
      <c r="J183" s="221" t="s">
        <v>0</v>
      </c>
      <c r="K183" s="221" t="s">
        <v>160</v>
      </c>
      <c r="L183" s="221" t="s">
        <v>0</v>
      </c>
      <c r="M183" s="221" t="s">
        <v>371</v>
      </c>
      <c r="N183" s="48" t="s">
        <v>162</v>
      </c>
      <c r="O183" s="48" t="s">
        <v>0</v>
      </c>
      <c r="P183" s="48" t="s">
        <v>477</v>
      </c>
      <c r="Q183" s="48"/>
      <c r="R183" s="48"/>
      <c r="S183" s="48"/>
      <c r="T183" s="48"/>
      <c r="U183" s="108"/>
      <c r="V183" s="73"/>
      <c r="W183" s="74"/>
      <c r="X183" s="75"/>
      <c r="Y183" s="299"/>
      <c r="Z183" s="302"/>
      <c r="BI183" s="57"/>
      <c r="BJ183" s="57"/>
      <c r="BK183" s="57"/>
      <c r="BL183" s="57"/>
      <c r="BM183" s="57"/>
      <c r="BN183" s="57"/>
      <c r="BO183" s="57"/>
      <c r="BP183" s="57"/>
      <c r="BQ183" s="57"/>
      <c r="BR183" s="57"/>
      <c r="BS183" s="57"/>
      <c r="BT183" s="57"/>
      <c r="BU183" s="57"/>
      <c r="BV183" s="57"/>
      <c r="BW183" s="57"/>
    </row>
    <row r="184" spans="3:75" ht="21" customHeight="1">
      <c r="C184" s="266"/>
      <c r="D184" s="431"/>
      <c r="E184" s="432"/>
      <c r="F184" s="289" t="s">
        <v>2520</v>
      </c>
      <c r="G184" s="250"/>
      <c r="H184" s="221" t="s">
        <v>155</v>
      </c>
      <c r="I184" s="221" t="s">
        <v>159</v>
      </c>
      <c r="J184" s="221" t="s">
        <v>0</v>
      </c>
      <c r="K184" s="221" t="s">
        <v>160</v>
      </c>
      <c r="L184" s="221" t="s">
        <v>0</v>
      </c>
      <c r="M184" s="221" t="s">
        <v>372</v>
      </c>
      <c r="N184" s="48" t="s">
        <v>162</v>
      </c>
      <c r="O184" s="48" t="s">
        <v>0</v>
      </c>
      <c r="P184" s="48" t="s">
        <v>477</v>
      </c>
      <c r="Q184" s="48"/>
      <c r="R184" s="48"/>
      <c r="S184" s="48"/>
      <c r="T184" s="48"/>
      <c r="U184" s="108"/>
      <c r="V184" s="73"/>
      <c r="W184" s="74"/>
      <c r="X184" s="75"/>
      <c r="Y184" s="299"/>
      <c r="Z184" s="302"/>
      <c r="BI184" s="57"/>
      <c r="BJ184" s="57"/>
      <c r="BK184" s="57"/>
      <c r="BL184" s="57"/>
      <c r="BM184" s="57"/>
      <c r="BN184" s="57"/>
      <c r="BO184" s="57"/>
      <c r="BP184" s="57"/>
      <c r="BQ184" s="57"/>
      <c r="BR184" s="57"/>
      <c r="BS184" s="57"/>
      <c r="BT184" s="57"/>
      <c r="BU184" s="57"/>
      <c r="BV184" s="57"/>
      <c r="BW184" s="57"/>
    </row>
    <row r="185" spans="3:75" ht="21" customHeight="1">
      <c r="C185" s="266"/>
      <c r="D185" s="431"/>
      <c r="E185" s="432"/>
      <c r="F185" s="289" t="s">
        <v>80</v>
      </c>
      <c r="G185" s="250"/>
      <c r="H185" s="221" t="s">
        <v>155</v>
      </c>
      <c r="I185" s="221" t="s">
        <v>159</v>
      </c>
      <c r="J185" s="221" t="s">
        <v>0</v>
      </c>
      <c r="K185" s="221" t="s">
        <v>160</v>
      </c>
      <c r="L185" s="221" t="s">
        <v>0</v>
      </c>
      <c r="M185" s="221" t="s">
        <v>373</v>
      </c>
      <c r="N185" s="48" t="s">
        <v>162</v>
      </c>
      <c r="O185" s="48" t="s">
        <v>0</v>
      </c>
      <c r="P185" s="48" t="s">
        <v>477</v>
      </c>
      <c r="Q185" s="48"/>
      <c r="R185" s="48"/>
      <c r="S185" s="48"/>
      <c r="T185" s="48"/>
      <c r="U185" s="108"/>
      <c r="V185" s="73"/>
      <c r="W185" s="74"/>
      <c r="X185" s="75"/>
      <c r="Y185" s="299"/>
      <c r="Z185" s="302"/>
      <c r="BI185" s="57"/>
      <c r="BJ185" s="57"/>
      <c r="BK185" s="57"/>
      <c r="BL185" s="57"/>
      <c r="BM185" s="57"/>
      <c r="BN185" s="57"/>
      <c r="BO185" s="57"/>
      <c r="BP185" s="57"/>
      <c r="BQ185" s="57"/>
      <c r="BR185" s="57"/>
      <c r="BS185" s="57"/>
      <c r="BT185" s="57"/>
      <c r="BU185" s="57"/>
      <c r="BV185" s="57"/>
      <c r="BW185" s="57"/>
    </row>
    <row r="186" spans="3:75" ht="21" customHeight="1">
      <c r="C186" s="266"/>
      <c r="D186" s="431"/>
      <c r="E186" s="432"/>
      <c r="F186" s="289" t="s">
        <v>2521</v>
      </c>
      <c r="G186" s="250"/>
      <c r="H186" s="221" t="s">
        <v>155</v>
      </c>
      <c r="I186" s="221" t="s">
        <v>159</v>
      </c>
      <c r="J186" s="221" t="s">
        <v>0</v>
      </c>
      <c r="K186" s="221" t="s">
        <v>160</v>
      </c>
      <c r="L186" s="221" t="s">
        <v>0</v>
      </c>
      <c r="M186" s="221" t="s">
        <v>374</v>
      </c>
      <c r="N186" s="48" t="s">
        <v>162</v>
      </c>
      <c r="O186" s="48" t="s">
        <v>0</v>
      </c>
      <c r="P186" s="48" t="s">
        <v>477</v>
      </c>
      <c r="Q186" s="48"/>
      <c r="R186" s="48"/>
      <c r="S186" s="48"/>
      <c r="T186" s="48"/>
      <c r="U186" s="108"/>
      <c r="V186" s="73"/>
      <c r="W186" s="74"/>
      <c r="X186" s="75"/>
      <c r="Y186" s="299"/>
      <c r="Z186" s="302"/>
      <c r="BI186" s="57"/>
      <c r="BJ186" s="57"/>
      <c r="BK186" s="57"/>
      <c r="BL186" s="57"/>
      <c r="BM186" s="57"/>
      <c r="BN186" s="57"/>
      <c r="BO186" s="57"/>
      <c r="BP186" s="57"/>
      <c r="BQ186" s="57"/>
      <c r="BR186" s="57"/>
      <c r="BS186" s="57"/>
      <c r="BT186" s="57"/>
      <c r="BU186" s="57"/>
      <c r="BV186" s="57"/>
      <c r="BW186" s="57"/>
    </row>
    <row r="187" spans="3:75" ht="21" customHeight="1">
      <c r="C187" s="266"/>
      <c r="D187" s="431"/>
      <c r="E187" s="432"/>
      <c r="F187" s="289" t="s">
        <v>2522</v>
      </c>
      <c r="G187" s="250"/>
      <c r="H187" s="221" t="s">
        <v>155</v>
      </c>
      <c r="I187" s="221" t="s">
        <v>159</v>
      </c>
      <c r="J187" s="221" t="s">
        <v>0</v>
      </c>
      <c r="K187" s="221" t="s">
        <v>160</v>
      </c>
      <c r="L187" s="221" t="s">
        <v>0</v>
      </c>
      <c r="M187" s="221" t="s">
        <v>375</v>
      </c>
      <c r="N187" s="48" t="s">
        <v>162</v>
      </c>
      <c r="O187" s="48" t="s">
        <v>0</v>
      </c>
      <c r="P187" s="48" t="s">
        <v>477</v>
      </c>
      <c r="Q187" s="48"/>
      <c r="R187" s="48"/>
      <c r="S187" s="48"/>
      <c r="T187" s="48"/>
      <c r="U187" s="108"/>
      <c r="V187" s="73"/>
      <c r="W187" s="74"/>
      <c r="X187" s="75"/>
      <c r="Y187" s="299"/>
      <c r="Z187" s="302"/>
      <c r="BI187" s="57"/>
      <c r="BJ187" s="57"/>
      <c r="BK187" s="57"/>
      <c r="BL187" s="57"/>
      <c r="BM187" s="57"/>
      <c r="BN187" s="57"/>
      <c r="BO187" s="57"/>
      <c r="BP187" s="57"/>
      <c r="BQ187" s="57"/>
      <c r="BR187" s="57"/>
      <c r="BS187" s="57"/>
      <c r="BT187" s="57"/>
      <c r="BU187" s="57"/>
      <c r="BV187" s="57"/>
      <c r="BW187" s="57"/>
    </row>
    <row r="188" spans="3:75" ht="21" customHeight="1">
      <c r="C188" s="266"/>
      <c r="D188" s="431"/>
      <c r="E188" s="432"/>
      <c r="F188" s="289" t="s">
        <v>2523</v>
      </c>
      <c r="G188" s="250"/>
      <c r="H188" s="221" t="s">
        <v>155</v>
      </c>
      <c r="I188" s="221" t="s">
        <v>159</v>
      </c>
      <c r="J188" s="221" t="s">
        <v>0</v>
      </c>
      <c r="K188" s="221" t="s">
        <v>160</v>
      </c>
      <c r="L188" s="221" t="s">
        <v>0</v>
      </c>
      <c r="M188" s="221" t="s">
        <v>376</v>
      </c>
      <c r="N188" s="48" t="s">
        <v>162</v>
      </c>
      <c r="O188" s="48" t="s">
        <v>0</v>
      </c>
      <c r="P188" s="48" t="s">
        <v>477</v>
      </c>
      <c r="Q188" s="48"/>
      <c r="R188" s="48"/>
      <c r="S188" s="48"/>
      <c r="T188" s="48"/>
      <c r="U188" s="108"/>
      <c r="V188" s="73"/>
      <c r="W188" s="74"/>
      <c r="X188" s="75"/>
      <c r="Y188" s="299"/>
      <c r="Z188" s="302"/>
      <c r="BI188" s="57"/>
      <c r="BJ188" s="57"/>
      <c r="BK188" s="57"/>
      <c r="BL188" s="57"/>
      <c r="BM188" s="57"/>
      <c r="BN188" s="57"/>
      <c r="BO188" s="57"/>
      <c r="BP188" s="57"/>
      <c r="BQ188" s="57"/>
      <c r="BR188" s="57"/>
      <c r="BS188" s="57"/>
      <c r="BT188" s="57"/>
      <c r="BU188" s="57"/>
      <c r="BV188" s="57"/>
      <c r="BW188" s="57"/>
    </row>
    <row r="189" spans="3:75" ht="21" customHeight="1">
      <c r="C189" s="266"/>
      <c r="D189" s="431"/>
      <c r="E189" s="432"/>
      <c r="F189" s="289" t="s">
        <v>2524</v>
      </c>
      <c r="G189" s="250"/>
      <c r="H189" s="221" t="s">
        <v>155</v>
      </c>
      <c r="I189" s="221" t="s">
        <v>159</v>
      </c>
      <c r="J189" s="221" t="s">
        <v>0</v>
      </c>
      <c r="K189" s="221" t="s">
        <v>160</v>
      </c>
      <c r="L189" s="221" t="s">
        <v>0</v>
      </c>
      <c r="M189" s="221" t="s">
        <v>377</v>
      </c>
      <c r="N189" s="48" t="s">
        <v>162</v>
      </c>
      <c r="O189" s="48" t="s">
        <v>0</v>
      </c>
      <c r="P189" s="48" t="s">
        <v>477</v>
      </c>
      <c r="Q189" s="48"/>
      <c r="R189" s="48"/>
      <c r="S189" s="48"/>
      <c r="T189" s="48"/>
      <c r="U189" s="108"/>
      <c r="V189" s="73"/>
      <c r="W189" s="74"/>
      <c r="X189" s="75"/>
      <c r="Y189" s="299"/>
      <c r="Z189" s="302"/>
      <c r="BI189" s="57"/>
      <c r="BJ189" s="57"/>
      <c r="BK189" s="57"/>
      <c r="BL189" s="57"/>
      <c r="BM189" s="57"/>
      <c r="BN189" s="57"/>
      <c r="BO189" s="57"/>
      <c r="BP189" s="57"/>
      <c r="BQ189" s="57"/>
      <c r="BR189" s="57"/>
      <c r="BS189" s="57"/>
      <c r="BT189" s="57"/>
      <c r="BU189" s="57"/>
      <c r="BV189" s="57"/>
      <c r="BW189" s="57"/>
    </row>
    <row r="190" spans="3:75" ht="21" customHeight="1">
      <c r="C190" s="266"/>
      <c r="D190" s="431"/>
      <c r="E190" s="432"/>
      <c r="F190" s="289" t="s">
        <v>2525</v>
      </c>
      <c r="G190" s="250"/>
      <c r="H190" s="221" t="s">
        <v>155</v>
      </c>
      <c r="I190" s="221" t="s">
        <v>159</v>
      </c>
      <c r="J190" s="221" t="s">
        <v>0</v>
      </c>
      <c r="K190" s="221" t="s">
        <v>160</v>
      </c>
      <c r="L190" s="221" t="s">
        <v>0</v>
      </c>
      <c r="M190" s="221" t="s">
        <v>378</v>
      </c>
      <c r="N190" s="48" t="s">
        <v>162</v>
      </c>
      <c r="O190" s="48" t="s">
        <v>0</v>
      </c>
      <c r="P190" s="48" t="s">
        <v>477</v>
      </c>
      <c r="Q190" s="48"/>
      <c r="R190" s="48"/>
      <c r="S190" s="48"/>
      <c r="T190" s="48"/>
      <c r="U190" s="108"/>
      <c r="V190" s="73"/>
      <c r="W190" s="74"/>
      <c r="X190" s="75"/>
      <c r="Y190" s="299"/>
      <c r="Z190" s="302"/>
      <c r="BI190" s="57"/>
      <c r="BJ190" s="57"/>
      <c r="BK190" s="57"/>
      <c r="BL190" s="57"/>
      <c r="BM190" s="57"/>
      <c r="BN190" s="57"/>
      <c r="BO190" s="57"/>
      <c r="BP190" s="57"/>
      <c r="BQ190" s="57"/>
      <c r="BR190" s="57"/>
      <c r="BS190" s="57"/>
      <c r="BT190" s="57"/>
      <c r="BU190" s="57"/>
      <c r="BV190" s="57"/>
      <c r="BW190" s="57"/>
    </row>
    <row r="191" spans="3:75" ht="21" customHeight="1">
      <c r="C191" s="266"/>
      <c r="D191" s="431"/>
      <c r="E191" s="432"/>
      <c r="F191" s="289" t="s">
        <v>2526</v>
      </c>
      <c r="G191" s="250"/>
      <c r="H191" s="221" t="s">
        <v>155</v>
      </c>
      <c r="I191" s="221" t="s">
        <v>159</v>
      </c>
      <c r="J191" s="221" t="s">
        <v>0</v>
      </c>
      <c r="K191" s="221" t="s">
        <v>160</v>
      </c>
      <c r="L191" s="221" t="s">
        <v>0</v>
      </c>
      <c r="M191" s="221" t="s">
        <v>379</v>
      </c>
      <c r="N191" s="48" t="s">
        <v>162</v>
      </c>
      <c r="O191" s="48" t="s">
        <v>0</v>
      </c>
      <c r="P191" s="48" t="s">
        <v>477</v>
      </c>
      <c r="Q191" s="48"/>
      <c r="R191" s="48"/>
      <c r="S191" s="48"/>
      <c r="T191" s="48"/>
      <c r="U191" s="108"/>
      <c r="V191" s="73"/>
      <c r="W191" s="74"/>
      <c r="X191" s="75"/>
      <c r="Y191" s="299"/>
      <c r="Z191" s="302"/>
      <c r="BI191" s="57"/>
      <c r="BJ191" s="57"/>
      <c r="BK191" s="57"/>
      <c r="BL191" s="57"/>
      <c r="BM191" s="57"/>
      <c r="BN191" s="57"/>
      <c r="BO191" s="57"/>
      <c r="BP191" s="57"/>
      <c r="BQ191" s="57"/>
      <c r="BR191" s="57"/>
      <c r="BS191" s="57"/>
      <c r="BT191" s="57"/>
      <c r="BU191" s="57"/>
      <c r="BV191" s="57"/>
      <c r="BW191" s="57"/>
    </row>
    <row r="192" spans="3:75" ht="21" customHeight="1">
      <c r="C192" s="266"/>
      <c r="D192" s="431"/>
      <c r="E192" s="432"/>
      <c r="F192" s="289" t="s">
        <v>2527</v>
      </c>
      <c r="G192" s="250"/>
      <c r="H192" s="221" t="s">
        <v>155</v>
      </c>
      <c r="I192" s="221" t="s">
        <v>159</v>
      </c>
      <c r="J192" s="221" t="s">
        <v>0</v>
      </c>
      <c r="K192" s="221" t="s">
        <v>160</v>
      </c>
      <c r="L192" s="221" t="s">
        <v>0</v>
      </c>
      <c r="M192" s="221" t="s">
        <v>380</v>
      </c>
      <c r="N192" s="48" t="s">
        <v>162</v>
      </c>
      <c r="O192" s="48" t="s">
        <v>0</v>
      </c>
      <c r="P192" s="48" t="s">
        <v>477</v>
      </c>
      <c r="Q192" s="48"/>
      <c r="R192" s="48"/>
      <c r="S192" s="48"/>
      <c r="T192" s="48"/>
      <c r="U192" s="108"/>
      <c r="V192" s="73"/>
      <c r="W192" s="74"/>
      <c r="X192" s="75"/>
      <c r="Y192" s="299"/>
      <c r="Z192" s="302"/>
      <c r="BI192" s="57"/>
      <c r="BJ192" s="57"/>
      <c r="BK192" s="57"/>
      <c r="BL192" s="57"/>
      <c r="BM192" s="57"/>
      <c r="BN192" s="57"/>
      <c r="BO192" s="57"/>
      <c r="BP192" s="57"/>
      <c r="BQ192" s="57"/>
      <c r="BR192" s="57"/>
      <c r="BS192" s="57"/>
      <c r="BT192" s="57"/>
      <c r="BU192" s="57"/>
      <c r="BV192" s="57"/>
      <c r="BW192" s="57"/>
    </row>
    <row r="193" spans="3:75" ht="21" customHeight="1">
      <c r="C193" s="266"/>
      <c r="D193" s="431"/>
      <c r="E193" s="432"/>
      <c r="F193" s="289" t="s">
        <v>81</v>
      </c>
      <c r="G193" s="250"/>
      <c r="H193" s="221" t="s">
        <v>155</v>
      </c>
      <c r="I193" s="221" t="s">
        <v>159</v>
      </c>
      <c r="J193" s="221" t="s">
        <v>0</v>
      </c>
      <c r="K193" s="221" t="s">
        <v>160</v>
      </c>
      <c r="L193" s="221" t="s">
        <v>0</v>
      </c>
      <c r="M193" s="221" t="s">
        <v>381</v>
      </c>
      <c r="N193" s="48" t="s">
        <v>162</v>
      </c>
      <c r="O193" s="48" t="s">
        <v>0</v>
      </c>
      <c r="P193" s="48" t="s">
        <v>477</v>
      </c>
      <c r="Q193" s="48"/>
      <c r="R193" s="48"/>
      <c r="S193" s="48"/>
      <c r="T193" s="48"/>
      <c r="U193" s="108"/>
      <c r="V193" s="73"/>
      <c r="W193" s="74"/>
      <c r="X193" s="75"/>
      <c r="Y193" s="299"/>
      <c r="Z193" s="302"/>
      <c r="BI193" s="57"/>
      <c r="BJ193" s="57"/>
      <c r="BK193" s="57"/>
      <c r="BL193" s="57"/>
      <c r="BM193" s="57"/>
      <c r="BN193" s="57"/>
      <c r="BO193" s="57"/>
      <c r="BP193" s="57"/>
      <c r="BQ193" s="57"/>
      <c r="BR193" s="57"/>
      <c r="BS193" s="57"/>
      <c r="BT193" s="57"/>
      <c r="BU193" s="57"/>
      <c r="BV193" s="57"/>
      <c r="BW193" s="57"/>
    </row>
    <row r="194" spans="3:75" ht="21" customHeight="1">
      <c r="C194" s="266"/>
      <c r="D194" s="431"/>
      <c r="E194" s="432"/>
      <c r="F194" s="289" t="s">
        <v>2528</v>
      </c>
      <c r="G194" s="250"/>
      <c r="H194" s="221" t="s">
        <v>155</v>
      </c>
      <c r="I194" s="221" t="s">
        <v>159</v>
      </c>
      <c r="J194" s="221" t="s">
        <v>0</v>
      </c>
      <c r="K194" s="221" t="s">
        <v>160</v>
      </c>
      <c r="L194" s="221" t="s">
        <v>0</v>
      </c>
      <c r="M194" s="221" t="s">
        <v>382</v>
      </c>
      <c r="N194" s="48" t="s">
        <v>162</v>
      </c>
      <c r="O194" s="48" t="s">
        <v>0</v>
      </c>
      <c r="P194" s="48" t="s">
        <v>477</v>
      </c>
      <c r="Q194" s="48"/>
      <c r="R194" s="48"/>
      <c r="S194" s="48"/>
      <c r="T194" s="48"/>
      <c r="U194" s="108"/>
      <c r="V194" s="73"/>
      <c r="W194" s="74"/>
      <c r="X194" s="75"/>
      <c r="Y194" s="299"/>
      <c r="Z194" s="302"/>
      <c r="BI194" s="57"/>
      <c r="BJ194" s="57"/>
      <c r="BK194" s="57"/>
      <c r="BL194" s="57"/>
      <c r="BM194" s="57"/>
      <c r="BN194" s="57"/>
      <c r="BO194" s="57"/>
      <c r="BP194" s="57"/>
      <c r="BQ194" s="57"/>
      <c r="BR194" s="57"/>
      <c r="BS194" s="57"/>
      <c r="BT194" s="57"/>
      <c r="BU194" s="57"/>
      <c r="BV194" s="57"/>
      <c r="BW194" s="57"/>
    </row>
    <row r="195" spans="3:75" ht="21" customHeight="1">
      <c r="C195" s="266"/>
      <c r="D195" s="431"/>
      <c r="E195" s="432"/>
      <c r="F195" s="289" t="s">
        <v>2529</v>
      </c>
      <c r="G195" s="250"/>
      <c r="H195" s="221" t="s">
        <v>155</v>
      </c>
      <c r="I195" s="221" t="s">
        <v>159</v>
      </c>
      <c r="J195" s="221" t="s">
        <v>0</v>
      </c>
      <c r="K195" s="221" t="s">
        <v>160</v>
      </c>
      <c r="L195" s="221" t="s">
        <v>0</v>
      </c>
      <c r="M195" s="221" t="s">
        <v>383</v>
      </c>
      <c r="N195" s="48" t="s">
        <v>162</v>
      </c>
      <c r="O195" s="48" t="s">
        <v>0</v>
      </c>
      <c r="P195" s="48" t="s">
        <v>477</v>
      </c>
      <c r="Q195" s="48"/>
      <c r="R195" s="48"/>
      <c r="S195" s="48"/>
      <c r="T195" s="48"/>
      <c r="U195" s="108"/>
      <c r="V195" s="73"/>
      <c r="W195" s="74"/>
      <c r="X195" s="75"/>
      <c r="Y195" s="299"/>
      <c r="Z195" s="302"/>
      <c r="BI195" s="57"/>
      <c r="BJ195" s="57"/>
      <c r="BK195" s="57"/>
      <c r="BL195" s="57"/>
      <c r="BM195" s="57"/>
      <c r="BN195" s="57"/>
      <c r="BO195" s="57"/>
      <c r="BP195" s="57"/>
      <c r="BQ195" s="57"/>
      <c r="BR195" s="57"/>
      <c r="BS195" s="57"/>
      <c r="BT195" s="57"/>
      <c r="BU195" s="57"/>
      <c r="BV195" s="57"/>
      <c r="BW195" s="57"/>
    </row>
    <row r="196" spans="3:75" ht="21" customHeight="1">
      <c r="C196" s="266"/>
      <c r="D196" s="431"/>
      <c r="E196" s="432"/>
      <c r="F196" s="289" t="s">
        <v>82</v>
      </c>
      <c r="G196" s="250"/>
      <c r="H196" s="221" t="s">
        <v>155</v>
      </c>
      <c r="I196" s="221" t="s">
        <v>159</v>
      </c>
      <c r="J196" s="221" t="s">
        <v>0</v>
      </c>
      <c r="K196" s="221" t="s">
        <v>160</v>
      </c>
      <c r="L196" s="221" t="s">
        <v>0</v>
      </c>
      <c r="M196" s="221" t="s">
        <v>385</v>
      </c>
      <c r="N196" s="48" t="s">
        <v>162</v>
      </c>
      <c r="O196" s="48" t="s">
        <v>0</v>
      </c>
      <c r="P196" s="48" t="s">
        <v>477</v>
      </c>
      <c r="Q196" s="48"/>
      <c r="R196" s="48"/>
      <c r="S196" s="48"/>
      <c r="T196" s="48"/>
      <c r="U196" s="108"/>
      <c r="V196" s="73"/>
      <c r="W196" s="74"/>
      <c r="X196" s="75"/>
      <c r="Y196" s="299"/>
      <c r="Z196" s="302"/>
      <c r="BI196" s="57"/>
      <c r="BJ196" s="57"/>
      <c r="BK196" s="57"/>
      <c r="BL196" s="57"/>
      <c r="BM196" s="57"/>
      <c r="BN196" s="57"/>
      <c r="BO196" s="57"/>
      <c r="BP196" s="57"/>
      <c r="BQ196" s="57"/>
      <c r="BR196" s="57"/>
      <c r="BS196" s="57"/>
      <c r="BT196" s="57"/>
      <c r="BU196" s="57"/>
      <c r="BV196" s="57"/>
      <c r="BW196" s="57"/>
    </row>
    <row r="197" spans="3:75" ht="21" customHeight="1">
      <c r="C197" s="266"/>
      <c r="D197" s="431"/>
      <c r="E197" s="432"/>
      <c r="F197" s="289" t="s">
        <v>2530</v>
      </c>
      <c r="G197" s="250"/>
      <c r="H197" s="221" t="s">
        <v>155</v>
      </c>
      <c r="I197" s="221" t="s">
        <v>159</v>
      </c>
      <c r="J197" s="221" t="s">
        <v>0</v>
      </c>
      <c r="K197" s="221" t="s">
        <v>160</v>
      </c>
      <c r="L197" s="221" t="s">
        <v>0</v>
      </c>
      <c r="M197" s="221" t="s">
        <v>387</v>
      </c>
      <c r="N197" s="48" t="s">
        <v>162</v>
      </c>
      <c r="O197" s="48" t="s">
        <v>0</v>
      </c>
      <c r="P197" s="48" t="s">
        <v>477</v>
      </c>
      <c r="Q197" s="48"/>
      <c r="R197" s="48"/>
      <c r="S197" s="48"/>
      <c r="T197" s="48"/>
      <c r="U197" s="108"/>
      <c r="V197" s="73"/>
      <c r="W197" s="74"/>
      <c r="X197" s="75"/>
      <c r="Y197" s="299"/>
      <c r="Z197" s="302"/>
      <c r="BI197" s="57"/>
      <c r="BJ197" s="57"/>
      <c r="BK197" s="57"/>
      <c r="BL197" s="57"/>
      <c r="BM197" s="57"/>
      <c r="BN197" s="57"/>
      <c r="BO197" s="57"/>
      <c r="BP197" s="57"/>
      <c r="BQ197" s="57"/>
      <c r="BR197" s="57"/>
      <c r="BS197" s="57"/>
      <c r="BT197" s="57"/>
      <c r="BU197" s="57"/>
      <c r="BV197" s="57"/>
      <c r="BW197" s="57"/>
    </row>
    <row r="198" spans="3:75" ht="21" customHeight="1">
      <c r="C198" s="266"/>
      <c r="D198" s="431"/>
      <c r="E198" s="432"/>
      <c r="F198" s="289" t="s">
        <v>83</v>
      </c>
      <c r="G198" s="250"/>
      <c r="H198" s="221" t="s">
        <v>155</v>
      </c>
      <c r="I198" s="221" t="s">
        <v>159</v>
      </c>
      <c r="J198" s="221" t="s">
        <v>0</v>
      </c>
      <c r="K198" s="221" t="s">
        <v>160</v>
      </c>
      <c r="L198" s="221" t="s">
        <v>0</v>
      </c>
      <c r="M198" s="221" t="s">
        <v>388</v>
      </c>
      <c r="N198" s="48" t="s">
        <v>162</v>
      </c>
      <c r="O198" s="48" t="s">
        <v>0</v>
      </c>
      <c r="P198" s="48" t="s">
        <v>477</v>
      </c>
      <c r="Q198" s="48"/>
      <c r="R198" s="48"/>
      <c r="S198" s="48"/>
      <c r="T198" s="48"/>
      <c r="U198" s="108"/>
      <c r="V198" s="73"/>
      <c r="W198" s="74"/>
      <c r="X198" s="75"/>
      <c r="Y198" s="299"/>
      <c r="Z198" s="302"/>
      <c r="BI198" s="57"/>
      <c r="BJ198" s="57"/>
      <c r="BK198" s="57"/>
      <c r="BL198" s="57"/>
      <c r="BM198" s="57"/>
      <c r="BN198" s="57"/>
      <c r="BO198" s="57"/>
      <c r="BP198" s="57"/>
      <c r="BQ198" s="57"/>
      <c r="BR198" s="57"/>
      <c r="BS198" s="57"/>
      <c r="BT198" s="57"/>
      <c r="BU198" s="57"/>
      <c r="BV198" s="57"/>
      <c r="BW198" s="57"/>
    </row>
    <row r="199" spans="3:75" ht="21" customHeight="1">
      <c r="C199" s="266"/>
      <c r="D199" s="431"/>
      <c r="E199" s="432"/>
      <c r="F199" s="289" t="s">
        <v>2531</v>
      </c>
      <c r="G199" s="250"/>
      <c r="H199" s="221" t="s">
        <v>155</v>
      </c>
      <c r="I199" s="221" t="s">
        <v>159</v>
      </c>
      <c r="J199" s="221" t="s">
        <v>0</v>
      </c>
      <c r="K199" s="221" t="s">
        <v>160</v>
      </c>
      <c r="L199" s="221" t="s">
        <v>0</v>
      </c>
      <c r="M199" s="221" t="s">
        <v>389</v>
      </c>
      <c r="N199" s="48" t="s">
        <v>162</v>
      </c>
      <c r="O199" s="48" t="s">
        <v>0</v>
      </c>
      <c r="P199" s="48" t="s">
        <v>477</v>
      </c>
      <c r="Q199" s="48"/>
      <c r="R199" s="48"/>
      <c r="S199" s="48"/>
      <c r="T199" s="48"/>
      <c r="U199" s="108"/>
      <c r="V199" s="73"/>
      <c r="W199" s="74"/>
      <c r="X199" s="75"/>
      <c r="Y199" s="299"/>
      <c r="Z199" s="302"/>
      <c r="BI199" s="57"/>
      <c r="BJ199" s="57"/>
      <c r="BK199" s="57"/>
      <c r="BL199" s="57"/>
      <c r="BM199" s="57"/>
      <c r="BN199" s="57"/>
      <c r="BO199" s="57"/>
      <c r="BP199" s="57"/>
      <c r="BQ199" s="57"/>
      <c r="BR199" s="57"/>
      <c r="BS199" s="57"/>
      <c r="BT199" s="57"/>
      <c r="BU199" s="57"/>
      <c r="BV199" s="57"/>
      <c r="BW199" s="57"/>
    </row>
    <row r="200" spans="3:75" ht="21" customHeight="1">
      <c r="C200" s="266"/>
      <c r="D200" s="431"/>
      <c r="E200" s="432"/>
      <c r="F200" s="289" t="s">
        <v>2532</v>
      </c>
      <c r="G200" s="250"/>
      <c r="H200" s="221" t="s">
        <v>155</v>
      </c>
      <c r="I200" s="221" t="s">
        <v>159</v>
      </c>
      <c r="J200" s="221" t="s">
        <v>0</v>
      </c>
      <c r="K200" s="221" t="s">
        <v>160</v>
      </c>
      <c r="L200" s="221" t="s">
        <v>0</v>
      </c>
      <c r="M200" s="221" t="s">
        <v>390</v>
      </c>
      <c r="N200" s="48" t="s">
        <v>162</v>
      </c>
      <c r="O200" s="48" t="s">
        <v>0</v>
      </c>
      <c r="P200" s="48" t="s">
        <v>477</v>
      </c>
      <c r="Q200" s="48"/>
      <c r="R200" s="48"/>
      <c r="S200" s="48"/>
      <c r="T200" s="48"/>
      <c r="U200" s="108"/>
      <c r="V200" s="73"/>
      <c r="W200" s="74"/>
      <c r="X200" s="75"/>
      <c r="Y200" s="299"/>
      <c r="Z200" s="302"/>
      <c r="BI200" s="57"/>
      <c r="BJ200" s="57"/>
      <c r="BK200" s="57"/>
      <c r="BL200" s="57"/>
      <c r="BM200" s="57"/>
      <c r="BN200" s="57"/>
      <c r="BO200" s="57"/>
      <c r="BP200" s="57"/>
      <c r="BQ200" s="57"/>
      <c r="BR200" s="57"/>
      <c r="BS200" s="57"/>
      <c r="BT200" s="57"/>
      <c r="BU200" s="57"/>
      <c r="BV200" s="57"/>
      <c r="BW200" s="57"/>
    </row>
    <row r="201" spans="3:75" ht="21" customHeight="1">
      <c r="C201" s="266"/>
      <c r="D201" s="431"/>
      <c r="E201" s="432"/>
      <c r="F201" s="289" t="s">
        <v>2533</v>
      </c>
      <c r="G201" s="250"/>
      <c r="H201" s="221" t="s">
        <v>155</v>
      </c>
      <c r="I201" s="221" t="s">
        <v>159</v>
      </c>
      <c r="J201" s="221" t="s">
        <v>0</v>
      </c>
      <c r="K201" s="221" t="s">
        <v>160</v>
      </c>
      <c r="L201" s="221" t="s">
        <v>0</v>
      </c>
      <c r="M201" s="221" t="s">
        <v>391</v>
      </c>
      <c r="N201" s="48" t="s">
        <v>162</v>
      </c>
      <c r="O201" s="48" t="s">
        <v>0</v>
      </c>
      <c r="P201" s="48" t="s">
        <v>477</v>
      </c>
      <c r="Q201" s="48"/>
      <c r="R201" s="48"/>
      <c r="S201" s="48"/>
      <c r="T201" s="48"/>
      <c r="U201" s="108"/>
      <c r="V201" s="73"/>
      <c r="W201" s="74"/>
      <c r="X201" s="75"/>
      <c r="Y201" s="299"/>
      <c r="Z201" s="302"/>
      <c r="BI201" s="57"/>
      <c r="BJ201" s="57"/>
      <c r="BK201" s="57"/>
      <c r="BL201" s="57"/>
      <c r="BM201" s="57"/>
      <c r="BN201" s="57"/>
      <c r="BO201" s="57"/>
      <c r="BP201" s="57"/>
      <c r="BQ201" s="57"/>
      <c r="BR201" s="57"/>
      <c r="BS201" s="57"/>
      <c r="BT201" s="57"/>
      <c r="BU201" s="57"/>
      <c r="BV201" s="57"/>
      <c r="BW201" s="57"/>
    </row>
    <row r="202" spans="3:75" ht="21" customHeight="1">
      <c r="C202" s="266"/>
      <c r="D202" s="431"/>
      <c r="E202" s="432"/>
      <c r="F202" s="289" t="s">
        <v>84</v>
      </c>
      <c r="G202" s="250"/>
      <c r="H202" s="221" t="s">
        <v>155</v>
      </c>
      <c r="I202" s="221" t="s">
        <v>159</v>
      </c>
      <c r="J202" s="221" t="s">
        <v>0</v>
      </c>
      <c r="K202" s="221" t="s">
        <v>160</v>
      </c>
      <c r="L202" s="221" t="s">
        <v>0</v>
      </c>
      <c r="M202" s="221" t="s">
        <v>392</v>
      </c>
      <c r="N202" s="48" t="s">
        <v>162</v>
      </c>
      <c r="O202" s="48" t="s">
        <v>0</v>
      </c>
      <c r="P202" s="48" t="s">
        <v>477</v>
      </c>
      <c r="Q202" s="48"/>
      <c r="R202" s="48"/>
      <c r="S202" s="48"/>
      <c r="T202" s="48"/>
      <c r="U202" s="108"/>
      <c r="V202" s="73"/>
      <c r="W202" s="74"/>
      <c r="X202" s="75"/>
      <c r="Y202" s="299"/>
      <c r="Z202" s="302"/>
      <c r="BI202" s="57"/>
      <c r="BJ202" s="57"/>
      <c r="BK202" s="57"/>
      <c r="BL202" s="57"/>
      <c r="BM202" s="57"/>
      <c r="BN202" s="57"/>
      <c r="BO202" s="57"/>
      <c r="BP202" s="57"/>
      <c r="BQ202" s="57"/>
      <c r="BR202" s="57"/>
      <c r="BS202" s="57"/>
      <c r="BT202" s="57"/>
      <c r="BU202" s="57"/>
      <c r="BV202" s="57"/>
      <c r="BW202" s="57"/>
    </row>
    <row r="203" spans="3:75" ht="21" customHeight="1">
      <c r="C203" s="266"/>
      <c r="D203" s="431"/>
      <c r="E203" s="432"/>
      <c r="F203" s="289" t="s">
        <v>2534</v>
      </c>
      <c r="G203" s="250"/>
      <c r="H203" s="221" t="s">
        <v>155</v>
      </c>
      <c r="I203" s="221" t="s">
        <v>159</v>
      </c>
      <c r="J203" s="221" t="s">
        <v>0</v>
      </c>
      <c r="K203" s="221" t="s">
        <v>160</v>
      </c>
      <c r="L203" s="221" t="s">
        <v>0</v>
      </c>
      <c r="M203" s="221" t="s">
        <v>386</v>
      </c>
      <c r="N203" s="48" t="s">
        <v>162</v>
      </c>
      <c r="O203" s="48" t="s">
        <v>0</v>
      </c>
      <c r="P203" s="48" t="s">
        <v>477</v>
      </c>
      <c r="Q203" s="48"/>
      <c r="R203" s="48"/>
      <c r="S203" s="48"/>
      <c r="T203" s="48"/>
      <c r="U203" s="108"/>
      <c r="V203" s="73"/>
      <c r="W203" s="74"/>
      <c r="X203" s="75"/>
      <c r="Y203" s="299"/>
      <c r="Z203" s="302"/>
      <c r="BI203" s="57"/>
      <c r="BJ203" s="57"/>
      <c r="BK203" s="57"/>
      <c r="BL203" s="57"/>
      <c r="BM203" s="57"/>
      <c r="BN203" s="57"/>
      <c r="BO203" s="57"/>
      <c r="BP203" s="57"/>
      <c r="BQ203" s="57"/>
      <c r="BR203" s="57"/>
      <c r="BS203" s="57"/>
      <c r="BT203" s="57"/>
      <c r="BU203" s="57"/>
      <c r="BV203" s="57"/>
      <c r="BW203" s="57"/>
    </row>
    <row r="204" spans="3:75" ht="21" customHeight="1">
      <c r="C204" s="266"/>
      <c r="D204" s="431"/>
      <c r="E204" s="432"/>
      <c r="F204" s="289" t="s">
        <v>2535</v>
      </c>
      <c r="G204" s="250"/>
      <c r="H204" s="221" t="s">
        <v>155</v>
      </c>
      <c r="I204" s="221" t="s">
        <v>159</v>
      </c>
      <c r="J204" s="221" t="s">
        <v>0</v>
      </c>
      <c r="K204" s="221" t="s">
        <v>160</v>
      </c>
      <c r="L204" s="221" t="s">
        <v>0</v>
      </c>
      <c r="M204" s="221" t="s">
        <v>393</v>
      </c>
      <c r="N204" s="48" t="s">
        <v>162</v>
      </c>
      <c r="O204" s="48" t="s">
        <v>0</v>
      </c>
      <c r="P204" s="48" t="s">
        <v>477</v>
      </c>
      <c r="Q204" s="48"/>
      <c r="R204" s="48"/>
      <c r="S204" s="48"/>
      <c r="T204" s="48"/>
      <c r="U204" s="108"/>
      <c r="V204" s="73"/>
      <c r="W204" s="74"/>
      <c r="X204" s="75"/>
      <c r="Y204" s="299"/>
      <c r="Z204" s="299"/>
      <c r="AA204" s="300"/>
      <c r="AB204" s="300"/>
      <c r="AC204" s="300"/>
      <c r="AD204" s="300"/>
      <c r="AE204" s="300"/>
      <c r="AF204" s="300"/>
      <c r="AG204" s="300"/>
      <c r="AH204" s="300"/>
      <c r="AI204" s="300"/>
      <c r="AJ204" s="300"/>
      <c r="AK204" s="300"/>
      <c r="AL204" s="300"/>
      <c r="AM204" s="300"/>
      <c r="AN204" s="300"/>
      <c r="AO204" s="300"/>
      <c r="AP204" s="300"/>
      <c r="AQ204" s="300"/>
      <c r="AR204" s="300"/>
      <c r="AS204" s="300"/>
      <c r="BI204" s="57"/>
      <c r="BJ204" s="57"/>
      <c r="BK204" s="57"/>
      <c r="BL204" s="57"/>
      <c r="BM204" s="57"/>
      <c r="BN204" s="57"/>
      <c r="BO204" s="57"/>
      <c r="BP204" s="57"/>
      <c r="BQ204" s="57"/>
      <c r="BR204" s="57"/>
      <c r="BS204" s="57"/>
      <c r="BT204" s="57"/>
      <c r="BU204" s="57"/>
      <c r="BV204" s="57"/>
      <c r="BW204" s="57"/>
    </row>
    <row r="205" spans="3:75" ht="21" customHeight="1">
      <c r="C205" s="266"/>
      <c r="D205" s="431"/>
      <c r="E205" s="432"/>
      <c r="F205" s="289" t="s">
        <v>2536</v>
      </c>
      <c r="G205" s="250"/>
      <c r="H205" s="221" t="s">
        <v>155</v>
      </c>
      <c r="I205" s="221" t="s">
        <v>159</v>
      </c>
      <c r="J205" s="221" t="s">
        <v>0</v>
      </c>
      <c r="K205" s="221" t="s">
        <v>160</v>
      </c>
      <c r="L205" s="221" t="s">
        <v>0</v>
      </c>
      <c r="M205" s="221" t="s">
        <v>394</v>
      </c>
      <c r="N205" s="48" t="s">
        <v>162</v>
      </c>
      <c r="O205" s="48" t="s">
        <v>0</v>
      </c>
      <c r="P205" s="48" t="s">
        <v>477</v>
      </c>
      <c r="Q205" s="48"/>
      <c r="R205" s="48"/>
      <c r="S205" s="48"/>
      <c r="T205" s="48"/>
      <c r="U205" s="108"/>
      <c r="V205" s="73"/>
      <c r="W205" s="74"/>
      <c r="X205" s="75"/>
      <c r="Y205" s="299"/>
      <c r="Z205" s="299"/>
      <c r="AA205" s="300"/>
      <c r="AB205" s="300"/>
      <c r="AC205" s="300"/>
      <c r="AD205" s="300"/>
      <c r="AE205" s="300"/>
      <c r="AF205" s="300"/>
      <c r="AG205" s="300"/>
      <c r="AH205" s="300"/>
      <c r="AI205" s="300"/>
      <c r="AJ205" s="300"/>
      <c r="AK205" s="300"/>
      <c r="AL205" s="300"/>
      <c r="AM205" s="300"/>
      <c r="AN205" s="300"/>
      <c r="AO205" s="300"/>
      <c r="AP205" s="300"/>
      <c r="AQ205" s="300"/>
      <c r="AR205" s="300"/>
      <c r="AS205" s="300"/>
      <c r="BI205" s="57"/>
      <c r="BJ205" s="57"/>
      <c r="BK205" s="57"/>
      <c r="BL205" s="57"/>
      <c r="BM205" s="57"/>
      <c r="BN205" s="57"/>
      <c r="BO205" s="57"/>
      <c r="BP205" s="57"/>
      <c r="BQ205" s="57"/>
      <c r="BR205" s="57"/>
      <c r="BS205" s="57"/>
      <c r="BT205" s="57"/>
      <c r="BU205" s="57"/>
      <c r="BV205" s="57"/>
      <c r="BW205" s="57"/>
    </row>
    <row r="206" spans="3:75" ht="21" customHeight="1">
      <c r="C206" s="266"/>
      <c r="D206" s="431"/>
      <c r="E206" s="432"/>
      <c r="F206" s="289" t="s">
        <v>85</v>
      </c>
      <c r="G206" s="250"/>
      <c r="H206" s="221" t="s">
        <v>155</v>
      </c>
      <c r="I206" s="221" t="s">
        <v>159</v>
      </c>
      <c r="J206" s="221" t="s">
        <v>0</v>
      </c>
      <c r="K206" s="221" t="s">
        <v>160</v>
      </c>
      <c r="L206" s="221" t="s">
        <v>0</v>
      </c>
      <c r="M206" s="221" t="s">
        <v>395</v>
      </c>
      <c r="N206" s="48" t="s">
        <v>162</v>
      </c>
      <c r="O206" s="48" t="s">
        <v>0</v>
      </c>
      <c r="P206" s="48" t="s">
        <v>477</v>
      </c>
      <c r="Q206" s="48"/>
      <c r="R206" s="48"/>
      <c r="S206" s="48"/>
      <c r="T206" s="48"/>
      <c r="U206" s="108"/>
      <c r="V206" s="73"/>
      <c r="W206" s="74"/>
      <c r="X206" s="75"/>
      <c r="Y206" s="299"/>
      <c r="Z206" s="299"/>
      <c r="AA206" s="300"/>
      <c r="AB206" s="300"/>
      <c r="AC206" s="300"/>
      <c r="AD206" s="300"/>
      <c r="AE206" s="300"/>
      <c r="AF206" s="300"/>
      <c r="AG206" s="300"/>
      <c r="AH206" s="300"/>
      <c r="AI206" s="300"/>
      <c r="AJ206" s="300"/>
      <c r="AK206" s="300"/>
      <c r="AL206" s="300"/>
      <c r="AM206" s="300"/>
      <c r="AN206" s="300"/>
      <c r="AO206" s="300"/>
      <c r="AP206" s="300"/>
      <c r="AQ206" s="300"/>
      <c r="AR206" s="300"/>
      <c r="AS206" s="300"/>
      <c r="BI206" s="57"/>
      <c r="BJ206" s="57"/>
      <c r="BK206" s="57"/>
      <c r="BL206" s="57"/>
      <c r="BM206" s="57"/>
      <c r="BN206" s="57"/>
      <c r="BO206" s="57"/>
      <c r="BP206" s="57"/>
      <c r="BQ206" s="57"/>
      <c r="BR206" s="57"/>
      <c r="BS206" s="57"/>
      <c r="BT206" s="57"/>
      <c r="BU206" s="57"/>
      <c r="BV206" s="57"/>
      <c r="BW206" s="57"/>
    </row>
    <row r="207" spans="3:75" ht="21" customHeight="1">
      <c r="C207" s="266"/>
      <c r="D207" s="431"/>
      <c r="E207" s="432"/>
      <c r="F207" s="289" t="s">
        <v>86</v>
      </c>
      <c r="G207" s="250"/>
      <c r="H207" s="221" t="s">
        <v>155</v>
      </c>
      <c r="I207" s="221" t="s">
        <v>159</v>
      </c>
      <c r="J207" s="221" t="s">
        <v>0</v>
      </c>
      <c r="K207" s="221" t="s">
        <v>160</v>
      </c>
      <c r="L207" s="221" t="s">
        <v>0</v>
      </c>
      <c r="M207" s="221" t="s">
        <v>396</v>
      </c>
      <c r="N207" s="48" t="s">
        <v>162</v>
      </c>
      <c r="O207" s="48" t="s">
        <v>0</v>
      </c>
      <c r="P207" s="48" t="s">
        <v>477</v>
      </c>
      <c r="Q207" s="48"/>
      <c r="R207" s="48"/>
      <c r="S207" s="48"/>
      <c r="T207" s="48"/>
      <c r="U207" s="108"/>
      <c r="V207" s="73"/>
      <c r="W207" s="74"/>
      <c r="X207" s="75"/>
      <c r="Y207" s="299"/>
      <c r="Z207" s="299"/>
      <c r="AA207" s="300"/>
      <c r="AB207" s="300"/>
      <c r="AC207" s="300"/>
      <c r="AD207" s="300"/>
      <c r="AE207" s="300"/>
      <c r="AF207" s="300"/>
      <c r="AG207" s="300"/>
      <c r="AH207" s="300"/>
      <c r="AI207" s="300"/>
      <c r="AJ207" s="300"/>
      <c r="AK207" s="300"/>
      <c r="AL207" s="300"/>
      <c r="AM207" s="300"/>
      <c r="AN207" s="300"/>
      <c r="AO207" s="300"/>
      <c r="AP207" s="300"/>
      <c r="AQ207" s="300"/>
      <c r="AR207" s="300"/>
      <c r="AS207" s="300"/>
      <c r="BI207" s="57"/>
      <c r="BJ207" s="57"/>
      <c r="BK207" s="57"/>
      <c r="BL207" s="57"/>
      <c r="BM207" s="57"/>
      <c r="BN207" s="57"/>
      <c r="BO207" s="57"/>
      <c r="BP207" s="57"/>
      <c r="BQ207" s="57"/>
      <c r="BR207" s="57"/>
      <c r="BS207" s="57"/>
      <c r="BT207" s="57"/>
      <c r="BU207" s="57"/>
      <c r="BV207" s="57"/>
      <c r="BW207" s="57"/>
    </row>
    <row r="208" spans="3:75" ht="21" customHeight="1">
      <c r="C208" s="266"/>
      <c r="D208" s="431"/>
      <c r="E208" s="432"/>
      <c r="F208" s="289" t="s">
        <v>2537</v>
      </c>
      <c r="G208" s="250"/>
      <c r="H208" s="221" t="s">
        <v>155</v>
      </c>
      <c r="I208" s="221" t="s">
        <v>159</v>
      </c>
      <c r="J208" s="221" t="s">
        <v>0</v>
      </c>
      <c r="K208" s="221" t="s">
        <v>160</v>
      </c>
      <c r="L208" s="221" t="s">
        <v>0</v>
      </c>
      <c r="M208" s="221" t="s">
        <v>397</v>
      </c>
      <c r="N208" s="48" t="s">
        <v>162</v>
      </c>
      <c r="O208" s="48" t="s">
        <v>0</v>
      </c>
      <c r="P208" s="48" t="s">
        <v>477</v>
      </c>
      <c r="Q208" s="48"/>
      <c r="R208" s="48"/>
      <c r="S208" s="48"/>
      <c r="T208" s="48"/>
      <c r="U208" s="108"/>
      <c r="V208" s="73"/>
      <c r="W208" s="74"/>
      <c r="X208" s="75"/>
      <c r="Y208" s="299"/>
      <c r="Z208" s="299"/>
      <c r="AA208" s="300"/>
      <c r="AB208" s="300"/>
      <c r="AC208" s="300"/>
      <c r="AD208" s="300"/>
      <c r="AE208" s="300"/>
      <c r="AF208" s="300"/>
      <c r="AG208" s="300"/>
      <c r="AH208" s="300"/>
      <c r="AI208" s="300"/>
      <c r="AJ208" s="300"/>
      <c r="AK208" s="300"/>
      <c r="AL208" s="300"/>
      <c r="AM208" s="300"/>
      <c r="AN208" s="300"/>
      <c r="AO208" s="300"/>
      <c r="AP208" s="300"/>
      <c r="AQ208" s="300"/>
      <c r="AR208" s="300"/>
      <c r="AS208" s="300"/>
      <c r="BI208" s="57"/>
      <c r="BJ208" s="57"/>
      <c r="BK208" s="57"/>
      <c r="BL208" s="57"/>
      <c r="BM208" s="57"/>
      <c r="BN208" s="57"/>
      <c r="BO208" s="57"/>
      <c r="BP208" s="57"/>
      <c r="BQ208" s="57"/>
      <c r="BR208" s="57"/>
      <c r="BS208" s="57"/>
      <c r="BT208" s="57"/>
      <c r="BU208" s="57"/>
      <c r="BV208" s="57"/>
      <c r="BW208" s="57"/>
    </row>
    <row r="209" spans="3:75" ht="21" customHeight="1">
      <c r="C209" s="266"/>
      <c r="D209" s="431"/>
      <c r="E209" s="432"/>
      <c r="F209" s="289" t="s">
        <v>2538</v>
      </c>
      <c r="G209" s="250"/>
      <c r="H209" s="221" t="s">
        <v>155</v>
      </c>
      <c r="I209" s="221" t="s">
        <v>159</v>
      </c>
      <c r="J209" s="221" t="s">
        <v>0</v>
      </c>
      <c r="K209" s="221" t="s">
        <v>160</v>
      </c>
      <c r="L209" s="221" t="s">
        <v>0</v>
      </c>
      <c r="M209" s="221" t="s">
        <v>398</v>
      </c>
      <c r="N209" s="48" t="s">
        <v>162</v>
      </c>
      <c r="O209" s="48" t="s">
        <v>0</v>
      </c>
      <c r="P209" s="48" t="s">
        <v>477</v>
      </c>
      <c r="Q209" s="48"/>
      <c r="R209" s="48"/>
      <c r="S209" s="48"/>
      <c r="T209" s="48"/>
      <c r="U209" s="108"/>
      <c r="V209" s="73"/>
      <c r="W209" s="74"/>
      <c r="X209" s="75"/>
      <c r="Y209" s="299"/>
      <c r="Z209" s="299"/>
      <c r="AA209" s="300"/>
      <c r="AB209" s="300"/>
      <c r="AC209" s="300"/>
      <c r="AD209" s="300"/>
      <c r="AE209" s="300"/>
      <c r="AF209" s="300"/>
      <c r="AG209" s="300"/>
      <c r="AH209" s="300"/>
      <c r="AI209" s="300"/>
      <c r="AJ209" s="300"/>
      <c r="AK209" s="300"/>
      <c r="AL209" s="300"/>
      <c r="AM209" s="300"/>
      <c r="AN209" s="300"/>
      <c r="AO209" s="300"/>
      <c r="AP209" s="300"/>
      <c r="AQ209" s="300"/>
      <c r="AR209" s="300"/>
      <c r="AS209" s="300"/>
      <c r="BI209" s="57"/>
      <c r="BJ209" s="57"/>
      <c r="BK209" s="57"/>
      <c r="BL209" s="57"/>
      <c r="BM209" s="57"/>
      <c r="BN209" s="57"/>
      <c r="BO209" s="57"/>
      <c r="BP209" s="57"/>
      <c r="BQ209" s="57"/>
      <c r="BR209" s="57"/>
      <c r="BS209" s="57"/>
      <c r="BT209" s="57"/>
      <c r="BU209" s="57"/>
      <c r="BV209" s="57"/>
      <c r="BW209" s="57"/>
    </row>
    <row r="210" spans="3:75" ht="21" customHeight="1">
      <c r="C210" s="266"/>
      <c r="D210" s="431"/>
      <c r="E210" s="432"/>
      <c r="F210" s="289" t="s">
        <v>2539</v>
      </c>
      <c r="G210" s="250"/>
      <c r="H210" s="221" t="s">
        <v>155</v>
      </c>
      <c r="I210" s="221" t="s">
        <v>159</v>
      </c>
      <c r="J210" s="221" t="s">
        <v>0</v>
      </c>
      <c r="K210" s="221" t="s">
        <v>160</v>
      </c>
      <c r="L210" s="221" t="s">
        <v>0</v>
      </c>
      <c r="M210" s="221" t="s">
        <v>399</v>
      </c>
      <c r="N210" s="48" t="s">
        <v>162</v>
      </c>
      <c r="O210" s="48" t="s">
        <v>0</v>
      </c>
      <c r="P210" s="48" t="s">
        <v>477</v>
      </c>
      <c r="Q210" s="48"/>
      <c r="R210" s="48"/>
      <c r="S210" s="48"/>
      <c r="T210" s="48"/>
      <c r="U210" s="108"/>
      <c r="V210" s="73"/>
      <c r="W210" s="74"/>
      <c r="X210" s="75"/>
      <c r="Y210" s="299"/>
      <c r="Z210" s="299"/>
      <c r="AA210" s="300"/>
      <c r="AB210" s="300"/>
      <c r="AC210" s="300"/>
      <c r="AD210" s="300"/>
      <c r="AE210" s="300"/>
      <c r="AF210" s="300"/>
      <c r="AG210" s="300"/>
      <c r="AH210" s="300"/>
      <c r="AI210" s="300"/>
      <c r="AJ210" s="300"/>
      <c r="AK210" s="300"/>
      <c r="AL210" s="300"/>
      <c r="AM210" s="300"/>
      <c r="AN210" s="300"/>
      <c r="AO210" s="300"/>
      <c r="AP210" s="300"/>
      <c r="AQ210" s="300"/>
      <c r="AR210" s="300"/>
      <c r="AS210" s="300"/>
      <c r="BI210" s="57"/>
      <c r="BJ210" s="57"/>
      <c r="BK210" s="57"/>
      <c r="BL210" s="57"/>
      <c r="BM210" s="57"/>
      <c r="BN210" s="57"/>
      <c r="BO210" s="57"/>
      <c r="BP210" s="57"/>
      <c r="BQ210" s="57"/>
      <c r="BR210" s="57"/>
      <c r="BS210" s="57"/>
      <c r="BT210" s="57"/>
      <c r="BU210" s="57"/>
      <c r="BV210" s="57"/>
      <c r="BW210" s="57"/>
    </row>
    <row r="211" spans="3:75" ht="21" customHeight="1">
      <c r="C211" s="266"/>
      <c r="D211" s="431"/>
      <c r="E211" s="432"/>
      <c r="F211" s="289" t="s">
        <v>2540</v>
      </c>
      <c r="G211" s="250"/>
      <c r="H211" s="221" t="s">
        <v>155</v>
      </c>
      <c r="I211" s="221" t="s">
        <v>159</v>
      </c>
      <c r="J211" s="221" t="s">
        <v>0</v>
      </c>
      <c r="K211" s="221" t="s">
        <v>160</v>
      </c>
      <c r="L211" s="221" t="s">
        <v>0</v>
      </c>
      <c r="M211" s="221" t="s">
        <v>400</v>
      </c>
      <c r="N211" s="48" t="s">
        <v>162</v>
      </c>
      <c r="O211" s="48" t="s">
        <v>0</v>
      </c>
      <c r="P211" s="48" t="s">
        <v>477</v>
      </c>
      <c r="Q211" s="48"/>
      <c r="R211" s="48"/>
      <c r="S211" s="48"/>
      <c r="T211" s="48"/>
      <c r="U211" s="108"/>
      <c r="V211" s="73"/>
      <c r="W211" s="74"/>
      <c r="X211" s="75"/>
      <c r="Y211" s="299"/>
      <c r="Z211" s="299"/>
      <c r="AA211" s="300"/>
      <c r="AB211" s="300"/>
      <c r="AC211" s="300"/>
      <c r="AD211" s="300"/>
      <c r="AE211" s="300"/>
      <c r="AF211" s="300"/>
      <c r="AG211" s="300"/>
      <c r="AH211" s="300"/>
      <c r="AI211" s="300"/>
      <c r="AJ211" s="300"/>
      <c r="AK211" s="300"/>
      <c r="AL211" s="300"/>
      <c r="AM211" s="300"/>
      <c r="AN211" s="300"/>
      <c r="AO211" s="300"/>
      <c r="AP211" s="300"/>
      <c r="AQ211" s="300"/>
      <c r="AR211" s="300"/>
      <c r="AS211" s="300"/>
      <c r="BI211" s="57"/>
      <c r="BJ211" s="57"/>
      <c r="BK211" s="57"/>
      <c r="BL211" s="57"/>
      <c r="BM211" s="57"/>
      <c r="BN211" s="57"/>
      <c r="BO211" s="57"/>
      <c r="BP211" s="57"/>
      <c r="BQ211" s="57"/>
      <c r="BR211" s="57"/>
      <c r="BS211" s="57"/>
      <c r="BT211" s="57"/>
      <c r="BU211" s="57"/>
      <c r="BV211" s="57"/>
      <c r="BW211" s="57"/>
    </row>
    <row r="212" spans="3:75" ht="21" customHeight="1">
      <c r="C212" s="266"/>
      <c r="D212" s="431"/>
      <c r="E212" s="432"/>
      <c r="F212" s="289" t="s">
        <v>2541</v>
      </c>
      <c r="G212" s="250"/>
      <c r="H212" s="221" t="s">
        <v>155</v>
      </c>
      <c r="I212" s="221" t="s">
        <v>159</v>
      </c>
      <c r="J212" s="221" t="s">
        <v>0</v>
      </c>
      <c r="K212" s="221" t="s">
        <v>160</v>
      </c>
      <c r="L212" s="221" t="s">
        <v>0</v>
      </c>
      <c r="M212" s="221" t="s">
        <v>401</v>
      </c>
      <c r="N212" s="48" t="s">
        <v>162</v>
      </c>
      <c r="O212" s="48" t="s">
        <v>0</v>
      </c>
      <c r="P212" s="48" t="s">
        <v>477</v>
      </c>
      <c r="Q212" s="48"/>
      <c r="R212" s="48"/>
      <c r="S212" s="48"/>
      <c r="T212" s="48"/>
      <c r="U212" s="108"/>
      <c r="V212" s="73"/>
      <c r="W212" s="74"/>
      <c r="X212" s="75"/>
      <c r="Y212" s="299"/>
      <c r="Z212" s="299"/>
      <c r="AA212" s="300"/>
      <c r="AB212" s="300"/>
      <c r="AC212" s="300"/>
      <c r="AD212" s="300"/>
      <c r="AE212" s="300"/>
      <c r="AF212" s="300"/>
      <c r="AG212" s="300"/>
      <c r="AH212" s="300"/>
      <c r="AI212" s="300"/>
      <c r="AJ212" s="300"/>
      <c r="AK212" s="300"/>
      <c r="AL212" s="300"/>
      <c r="AM212" s="300"/>
      <c r="AN212" s="300"/>
      <c r="AO212" s="300"/>
      <c r="AP212" s="300"/>
      <c r="AQ212" s="300"/>
      <c r="AR212" s="300"/>
      <c r="AS212" s="300"/>
      <c r="BI212" s="57"/>
      <c r="BJ212" s="57"/>
      <c r="BK212" s="57"/>
      <c r="BL212" s="57"/>
      <c r="BM212" s="57"/>
      <c r="BN212" s="57"/>
      <c r="BO212" s="57"/>
      <c r="BP212" s="57"/>
      <c r="BQ212" s="57"/>
      <c r="BR212" s="57"/>
      <c r="BS212" s="57"/>
      <c r="BT212" s="57"/>
      <c r="BU212" s="57"/>
      <c r="BV212" s="57"/>
      <c r="BW212" s="57"/>
    </row>
    <row r="213" spans="3:75" ht="21" customHeight="1">
      <c r="C213" s="266"/>
      <c r="D213" s="431"/>
      <c r="E213" s="432"/>
      <c r="F213" s="289" t="s">
        <v>2542</v>
      </c>
      <c r="G213" s="250"/>
      <c r="H213" s="221" t="s">
        <v>155</v>
      </c>
      <c r="I213" s="221" t="s">
        <v>159</v>
      </c>
      <c r="J213" s="221" t="s">
        <v>0</v>
      </c>
      <c r="K213" s="221" t="s">
        <v>160</v>
      </c>
      <c r="L213" s="221" t="s">
        <v>0</v>
      </c>
      <c r="M213" s="221" t="s">
        <v>384</v>
      </c>
      <c r="N213" s="48" t="s">
        <v>162</v>
      </c>
      <c r="O213" s="48" t="s">
        <v>0</v>
      </c>
      <c r="P213" s="48" t="s">
        <v>477</v>
      </c>
      <c r="Q213" s="48"/>
      <c r="R213" s="48"/>
      <c r="S213" s="48"/>
      <c r="T213" s="48"/>
      <c r="U213" s="108"/>
      <c r="V213" s="73"/>
      <c r="W213" s="74"/>
      <c r="X213" s="75"/>
      <c r="Y213" s="299"/>
      <c r="Z213" s="302"/>
      <c r="BI213" s="57"/>
      <c r="BJ213" s="57"/>
      <c r="BK213" s="57"/>
      <c r="BL213" s="57"/>
      <c r="BM213" s="57"/>
      <c r="BN213" s="57"/>
      <c r="BO213" s="57"/>
      <c r="BP213" s="57"/>
      <c r="BQ213" s="57"/>
      <c r="BR213" s="57"/>
      <c r="BS213" s="57"/>
      <c r="BT213" s="57"/>
      <c r="BU213" s="57"/>
      <c r="BV213" s="57"/>
      <c r="BW213" s="57"/>
    </row>
    <row r="214" spans="3:75" ht="21" customHeight="1">
      <c r="C214" s="266"/>
      <c r="D214" s="431"/>
      <c r="E214" s="432"/>
      <c r="F214" s="289" t="s">
        <v>2543</v>
      </c>
      <c r="G214" s="250"/>
      <c r="H214" s="221" t="s">
        <v>155</v>
      </c>
      <c r="I214" s="221" t="s">
        <v>159</v>
      </c>
      <c r="J214" s="221" t="s">
        <v>0</v>
      </c>
      <c r="K214" s="221" t="s">
        <v>160</v>
      </c>
      <c r="L214" s="221" t="s">
        <v>0</v>
      </c>
      <c r="M214" s="221" t="s">
        <v>402</v>
      </c>
      <c r="N214" s="48" t="s">
        <v>162</v>
      </c>
      <c r="O214" s="48" t="s">
        <v>0</v>
      </c>
      <c r="P214" s="48" t="s">
        <v>477</v>
      </c>
      <c r="Q214" s="48"/>
      <c r="R214" s="48"/>
      <c r="S214" s="48"/>
      <c r="T214" s="48"/>
      <c r="U214" s="108"/>
      <c r="V214" s="73"/>
      <c r="W214" s="74"/>
      <c r="X214" s="75"/>
      <c r="Y214" s="299"/>
      <c r="Z214" s="299"/>
      <c r="AA214" s="300"/>
      <c r="AB214" s="300"/>
      <c r="AC214" s="300"/>
      <c r="AD214" s="300"/>
      <c r="AE214" s="300"/>
      <c r="AF214" s="300"/>
      <c r="AG214" s="300"/>
      <c r="AH214" s="300"/>
      <c r="AI214" s="300"/>
      <c r="AJ214" s="300"/>
      <c r="AK214" s="300"/>
      <c r="AL214" s="300"/>
      <c r="AM214" s="300"/>
      <c r="AN214" s="300"/>
      <c r="AO214" s="300"/>
      <c r="AP214" s="300"/>
      <c r="AQ214" s="300"/>
      <c r="AR214" s="300"/>
      <c r="AS214" s="300"/>
      <c r="BI214" s="57"/>
      <c r="BJ214" s="57"/>
      <c r="BK214" s="57"/>
      <c r="BL214" s="57"/>
      <c r="BM214" s="57"/>
      <c r="BN214" s="57"/>
      <c r="BO214" s="57"/>
      <c r="BP214" s="57"/>
      <c r="BQ214" s="57"/>
      <c r="BR214" s="57"/>
      <c r="BS214" s="57"/>
      <c r="BT214" s="57"/>
      <c r="BU214" s="57"/>
      <c r="BV214" s="57"/>
      <c r="BW214" s="57"/>
    </row>
    <row r="215" spans="3:75" ht="21" customHeight="1">
      <c r="C215" s="266"/>
      <c r="D215" s="431"/>
      <c r="E215" s="432"/>
      <c r="F215" s="289" t="s">
        <v>2407</v>
      </c>
      <c r="G215" s="250"/>
      <c r="H215" s="221" t="s">
        <v>155</v>
      </c>
      <c r="I215" s="221" t="s">
        <v>159</v>
      </c>
      <c r="J215" s="221" t="s">
        <v>0</v>
      </c>
      <c r="K215" s="221" t="s">
        <v>160</v>
      </c>
      <c r="L215" s="221" t="s">
        <v>0</v>
      </c>
      <c r="M215" s="221" t="s">
        <v>403</v>
      </c>
      <c r="N215" s="48" t="s">
        <v>162</v>
      </c>
      <c r="O215" s="48" t="s">
        <v>0</v>
      </c>
      <c r="P215" s="48" t="s">
        <v>477</v>
      </c>
      <c r="Q215" s="48"/>
      <c r="R215" s="48"/>
      <c r="S215" s="48"/>
      <c r="T215" s="48"/>
      <c r="U215" s="108"/>
      <c r="V215" s="73"/>
      <c r="W215" s="74"/>
      <c r="X215" s="75"/>
      <c r="Y215" s="299"/>
      <c r="Z215" s="299"/>
      <c r="AA215" s="300"/>
      <c r="AB215" s="300"/>
      <c r="AC215" s="300"/>
      <c r="AD215" s="300"/>
      <c r="AE215" s="300"/>
      <c r="AF215" s="300"/>
      <c r="AG215" s="300"/>
      <c r="AH215" s="300"/>
      <c r="AI215" s="300"/>
      <c r="AJ215" s="300"/>
      <c r="AK215" s="300"/>
      <c r="AL215" s="300"/>
      <c r="AM215" s="300"/>
      <c r="AN215" s="300"/>
      <c r="AO215" s="300"/>
      <c r="AP215" s="300"/>
      <c r="AQ215" s="300"/>
      <c r="AR215" s="300"/>
      <c r="AS215" s="300"/>
      <c r="BI215" s="57"/>
      <c r="BJ215" s="57"/>
      <c r="BK215" s="57"/>
      <c r="BL215" s="57"/>
      <c r="BM215" s="57"/>
      <c r="BN215" s="57"/>
      <c r="BO215" s="57"/>
      <c r="BP215" s="57"/>
      <c r="BQ215" s="57"/>
      <c r="BR215" s="57"/>
      <c r="BS215" s="57"/>
      <c r="BT215" s="57"/>
      <c r="BU215" s="57"/>
      <c r="BV215" s="57"/>
      <c r="BW215" s="57"/>
    </row>
    <row r="216" spans="3:75" ht="21" customHeight="1">
      <c r="C216" s="266"/>
      <c r="D216" s="431"/>
      <c r="E216" s="432"/>
      <c r="F216" s="289" t="s">
        <v>2544</v>
      </c>
      <c r="G216" s="250"/>
      <c r="H216" s="221" t="s">
        <v>155</v>
      </c>
      <c r="I216" s="221" t="s">
        <v>159</v>
      </c>
      <c r="J216" s="221" t="s">
        <v>0</v>
      </c>
      <c r="K216" s="221" t="s">
        <v>160</v>
      </c>
      <c r="L216" s="221" t="s">
        <v>0</v>
      </c>
      <c r="M216" s="221" t="s">
        <v>404</v>
      </c>
      <c r="N216" s="48" t="s">
        <v>162</v>
      </c>
      <c r="O216" s="48" t="s">
        <v>0</v>
      </c>
      <c r="P216" s="48" t="s">
        <v>477</v>
      </c>
      <c r="Q216" s="48"/>
      <c r="R216" s="48"/>
      <c r="S216" s="48"/>
      <c r="T216" s="48"/>
      <c r="U216" s="108"/>
      <c r="V216" s="73"/>
      <c r="W216" s="74"/>
      <c r="X216" s="75"/>
      <c r="Y216" s="299"/>
      <c r="Z216" s="301"/>
      <c r="AA216" s="264"/>
      <c r="AB216" s="264"/>
      <c r="AC216" s="264"/>
      <c r="AD216" s="264"/>
      <c r="AE216" s="264"/>
      <c r="AF216" s="264"/>
      <c r="AG216" s="264"/>
      <c r="AH216" s="264"/>
      <c r="AI216" s="264"/>
      <c r="AJ216" s="264"/>
      <c r="AK216" s="264"/>
      <c r="AL216" s="264"/>
      <c r="AM216" s="264"/>
      <c r="AN216" s="264"/>
      <c r="AO216" s="264"/>
      <c r="AP216" s="264"/>
      <c r="AQ216" s="264"/>
      <c r="AR216" s="264"/>
      <c r="AS216" s="264"/>
      <c r="BI216" s="57"/>
      <c r="BJ216" s="57"/>
      <c r="BK216" s="57"/>
      <c r="BL216" s="57"/>
      <c r="BM216" s="57"/>
      <c r="BN216" s="57"/>
      <c r="BO216" s="57"/>
      <c r="BP216" s="57"/>
      <c r="BQ216" s="57"/>
      <c r="BR216" s="57"/>
      <c r="BS216" s="57"/>
      <c r="BT216" s="57"/>
      <c r="BU216" s="57"/>
      <c r="BV216" s="57"/>
      <c r="BW216" s="57"/>
    </row>
    <row r="217" spans="3:75" ht="21" customHeight="1">
      <c r="C217" s="266"/>
      <c r="D217" s="431"/>
      <c r="E217" s="432"/>
      <c r="F217" s="295" t="s">
        <v>2408</v>
      </c>
      <c r="G217" s="250"/>
      <c r="H217" s="221" t="s">
        <v>155</v>
      </c>
      <c r="I217" s="221" t="s">
        <v>159</v>
      </c>
      <c r="J217" s="221" t="s">
        <v>0</v>
      </c>
      <c r="K217" s="221" t="s">
        <v>160</v>
      </c>
      <c r="L217" s="221" t="s">
        <v>0</v>
      </c>
      <c r="M217" s="221" t="s">
        <v>439</v>
      </c>
      <c r="N217" s="48" t="s">
        <v>162</v>
      </c>
      <c r="O217" s="48" t="s">
        <v>0</v>
      </c>
      <c r="P217" s="48" t="s">
        <v>477</v>
      </c>
      <c r="Q217" s="48"/>
      <c r="R217" s="48"/>
      <c r="S217" s="48"/>
      <c r="T217" s="48"/>
      <c r="U217" s="109"/>
      <c r="V217" s="21" t="str">
        <f>IF(OR(SUMPRODUCT(--(V171:V216=""),--(W171:W216=""))&gt;0,COUNTIF(W171:W216,"M")&gt;0,COUNTIF(W171:W216,"X")=46),"",SUM(V171:V216))</f>
        <v/>
      </c>
      <c r="W217" s="22" t="str">
        <f>IF(AND(COUNTIF(W171:W216,"X")=46,SUM(V171:V216)=0,ISNUMBER(V217)),"",IF(COUNTIF(W171:W216,"M")&gt;0,"M",IF(AND(COUNTIF(W171:W216,W171)=46,OR(W171="X",W171="W",W171="Z")),UPPER(W171),"")))</f>
        <v/>
      </c>
      <c r="X217" s="23"/>
      <c r="Y217" s="299"/>
      <c r="Z217" s="299"/>
      <c r="AA217" s="300"/>
      <c r="AB217" s="300"/>
      <c r="AC217" s="300"/>
      <c r="AD217" s="300"/>
      <c r="AE217" s="300"/>
      <c r="AF217" s="300"/>
      <c r="AG217" s="300"/>
      <c r="AH217" s="300"/>
      <c r="AI217" s="300"/>
      <c r="AJ217" s="300"/>
      <c r="AK217" s="300"/>
      <c r="AL217" s="300"/>
      <c r="AM217" s="300"/>
      <c r="AN217" s="300"/>
      <c r="AO217" s="300"/>
      <c r="AP217" s="300"/>
      <c r="AQ217" s="300"/>
      <c r="AR217" s="300"/>
      <c r="AS217" s="300"/>
      <c r="BI217" s="57"/>
      <c r="BJ217" s="57"/>
      <c r="BK217" s="57"/>
      <c r="BL217" s="57"/>
      <c r="BM217" s="57"/>
      <c r="BN217" s="57"/>
      <c r="BO217" s="57"/>
      <c r="BP217" s="57"/>
      <c r="BQ217" s="57"/>
      <c r="BR217" s="57"/>
      <c r="BS217" s="57"/>
      <c r="BT217" s="57"/>
      <c r="BU217" s="57"/>
      <c r="BV217" s="57"/>
      <c r="BW217" s="57"/>
    </row>
    <row r="218" spans="3:75" ht="21" customHeight="1">
      <c r="C218" s="266"/>
      <c r="D218" s="431" t="s">
        <v>2379</v>
      </c>
      <c r="E218" s="433" t="s">
        <v>2409</v>
      </c>
      <c r="F218" s="289" t="s">
        <v>87</v>
      </c>
      <c r="G218" s="250"/>
      <c r="H218" s="221" t="s">
        <v>155</v>
      </c>
      <c r="I218" s="221" t="s">
        <v>159</v>
      </c>
      <c r="J218" s="221" t="s">
        <v>0</v>
      </c>
      <c r="K218" s="221" t="s">
        <v>160</v>
      </c>
      <c r="L218" s="221" t="s">
        <v>0</v>
      </c>
      <c r="M218" s="221" t="s">
        <v>405</v>
      </c>
      <c r="N218" s="48" t="s">
        <v>162</v>
      </c>
      <c r="O218" s="48" t="s">
        <v>0</v>
      </c>
      <c r="P218" s="48" t="s">
        <v>477</v>
      </c>
      <c r="Q218" s="48"/>
      <c r="R218" s="48"/>
      <c r="S218" s="48"/>
      <c r="T218" s="48"/>
      <c r="U218" s="108"/>
      <c r="V218" s="73"/>
      <c r="W218" s="74"/>
      <c r="X218" s="75"/>
      <c r="Y218" s="299"/>
      <c r="Z218" s="299"/>
      <c r="AA218" s="300"/>
      <c r="AB218" s="300"/>
      <c r="AC218" s="300"/>
      <c r="AD218" s="300"/>
      <c r="AE218" s="300"/>
      <c r="AF218" s="300"/>
      <c r="AG218" s="300"/>
      <c r="AH218" s="300"/>
      <c r="AI218" s="300"/>
      <c r="AJ218" s="300"/>
      <c r="AK218" s="300"/>
      <c r="AL218" s="300"/>
      <c r="AM218" s="300"/>
      <c r="AN218" s="300"/>
      <c r="AO218" s="300"/>
      <c r="AP218" s="300"/>
      <c r="AQ218" s="300"/>
      <c r="AR218" s="300"/>
      <c r="AS218" s="300"/>
      <c r="BI218" s="57"/>
      <c r="BJ218" s="57"/>
      <c r="BK218" s="57"/>
      <c r="BL218" s="57"/>
      <c r="BM218" s="57"/>
      <c r="BN218" s="57"/>
      <c r="BO218" s="57"/>
      <c r="BP218" s="57"/>
      <c r="BQ218" s="57"/>
      <c r="BR218" s="57"/>
      <c r="BS218" s="57"/>
      <c r="BT218" s="57"/>
      <c r="BU218" s="57"/>
      <c r="BV218" s="57"/>
      <c r="BW218" s="57"/>
    </row>
    <row r="219" spans="3:75" ht="21" customHeight="1">
      <c r="C219" s="266"/>
      <c r="D219" s="431"/>
      <c r="E219" s="433"/>
      <c r="F219" s="289" t="s">
        <v>2545</v>
      </c>
      <c r="G219" s="250"/>
      <c r="H219" s="221" t="s">
        <v>155</v>
      </c>
      <c r="I219" s="221" t="s">
        <v>159</v>
      </c>
      <c r="J219" s="221" t="s">
        <v>0</v>
      </c>
      <c r="K219" s="221" t="s">
        <v>160</v>
      </c>
      <c r="L219" s="221" t="s">
        <v>0</v>
      </c>
      <c r="M219" s="221" t="s">
        <v>406</v>
      </c>
      <c r="N219" s="48" t="s">
        <v>162</v>
      </c>
      <c r="O219" s="48" t="s">
        <v>0</v>
      </c>
      <c r="P219" s="48" t="s">
        <v>477</v>
      </c>
      <c r="Q219" s="48"/>
      <c r="R219" s="48"/>
      <c r="S219" s="48"/>
      <c r="T219" s="48"/>
      <c r="U219" s="108"/>
      <c r="V219" s="73"/>
      <c r="W219" s="74"/>
      <c r="X219" s="75"/>
      <c r="Y219" s="299"/>
      <c r="Z219" s="299"/>
      <c r="AA219" s="300"/>
      <c r="AB219" s="300"/>
      <c r="AC219" s="300"/>
      <c r="AD219" s="300"/>
      <c r="AE219" s="300"/>
      <c r="AF219" s="300"/>
      <c r="AG219" s="300"/>
      <c r="AH219" s="300"/>
      <c r="AI219" s="300"/>
      <c r="AJ219" s="300"/>
      <c r="AK219" s="300"/>
      <c r="AL219" s="300"/>
      <c r="AM219" s="300"/>
      <c r="AN219" s="300"/>
      <c r="AO219" s="300"/>
      <c r="AP219" s="300"/>
      <c r="AQ219" s="300"/>
      <c r="AR219" s="300"/>
      <c r="AS219" s="300"/>
      <c r="BI219" s="57"/>
      <c r="BJ219" s="57"/>
      <c r="BK219" s="57"/>
      <c r="BL219" s="57"/>
      <c r="BM219" s="57"/>
      <c r="BN219" s="57"/>
      <c r="BO219" s="57"/>
      <c r="BP219" s="57"/>
      <c r="BQ219" s="57"/>
      <c r="BR219" s="57"/>
      <c r="BS219" s="57"/>
      <c r="BT219" s="57"/>
      <c r="BU219" s="57"/>
      <c r="BV219" s="57"/>
      <c r="BW219" s="57"/>
    </row>
    <row r="220" spans="3:75" ht="21" customHeight="1">
      <c r="C220" s="266"/>
      <c r="D220" s="431"/>
      <c r="E220" s="433"/>
      <c r="F220" s="289" t="s">
        <v>88</v>
      </c>
      <c r="G220" s="250"/>
      <c r="H220" s="221" t="s">
        <v>155</v>
      </c>
      <c r="I220" s="221" t="s">
        <v>159</v>
      </c>
      <c r="J220" s="221" t="s">
        <v>0</v>
      </c>
      <c r="K220" s="221" t="s">
        <v>160</v>
      </c>
      <c r="L220" s="221" t="s">
        <v>0</v>
      </c>
      <c r="M220" s="221" t="s">
        <v>407</v>
      </c>
      <c r="N220" s="48" t="s">
        <v>162</v>
      </c>
      <c r="O220" s="48" t="s">
        <v>0</v>
      </c>
      <c r="P220" s="48" t="s">
        <v>477</v>
      </c>
      <c r="Q220" s="48"/>
      <c r="R220" s="48"/>
      <c r="S220" s="48"/>
      <c r="T220" s="48"/>
      <c r="U220" s="108"/>
      <c r="V220" s="73"/>
      <c r="W220" s="74"/>
      <c r="X220" s="75"/>
      <c r="Y220" s="299"/>
      <c r="Z220" s="299"/>
      <c r="AA220" s="300"/>
      <c r="AB220" s="300"/>
      <c r="AC220" s="300"/>
      <c r="AD220" s="300"/>
      <c r="AE220" s="300"/>
      <c r="AF220" s="300"/>
      <c r="AG220" s="300"/>
      <c r="AH220" s="300"/>
      <c r="AI220" s="300"/>
      <c r="AJ220" s="300"/>
      <c r="AK220" s="300"/>
      <c r="AL220" s="300"/>
      <c r="AM220" s="300"/>
      <c r="AN220" s="300"/>
      <c r="AO220" s="300"/>
      <c r="AP220" s="300"/>
      <c r="AQ220" s="300"/>
      <c r="AR220" s="300"/>
      <c r="AS220" s="300"/>
      <c r="BI220" s="57"/>
      <c r="BJ220" s="57"/>
      <c r="BK220" s="57"/>
      <c r="BL220" s="57"/>
      <c r="BM220" s="57"/>
      <c r="BN220" s="57"/>
      <c r="BO220" s="57"/>
      <c r="BP220" s="57"/>
      <c r="BQ220" s="57"/>
      <c r="BR220" s="57"/>
      <c r="BS220" s="57"/>
      <c r="BT220" s="57"/>
      <c r="BU220" s="57"/>
      <c r="BV220" s="57"/>
      <c r="BW220" s="57"/>
    </row>
    <row r="221" spans="3:75" ht="21" customHeight="1">
      <c r="C221" s="266"/>
      <c r="D221" s="431"/>
      <c r="E221" s="433"/>
      <c r="F221" s="289" t="s">
        <v>89</v>
      </c>
      <c r="G221" s="250"/>
      <c r="H221" s="221" t="s">
        <v>155</v>
      </c>
      <c r="I221" s="221" t="s">
        <v>159</v>
      </c>
      <c r="J221" s="221" t="s">
        <v>0</v>
      </c>
      <c r="K221" s="221" t="s">
        <v>160</v>
      </c>
      <c r="L221" s="221" t="s">
        <v>0</v>
      </c>
      <c r="M221" s="221" t="s">
        <v>408</v>
      </c>
      <c r="N221" s="48" t="s">
        <v>162</v>
      </c>
      <c r="O221" s="48" t="s">
        <v>0</v>
      </c>
      <c r="P221" s="48" t="s">
        <v>477</v>
      </c>
      <c r="Q221" s="48"/>
      <c r="R221" s="48"/>
      <c r="S221" s="48"/>
      <c r="T221" s="48"/>
      <c r="U221" s="108"/>
      <c r="V221" s="73"/>
      <c r="W221" s="74"/>
      <c r="X221" s="75"/>
      <c r="Y221" s="299"/>
      <c r="Z221" s="299"/>
      <c r="AA221" s="300"/>
      <c r="AB221" s="300"/>
      <c r="AC221" s="300"/>
      <c r="AD221" s="300"/>
      <c r="AE221" s="300"/>
      <c r="AF221" s="300"/>
      <c r="AG221" s="300"/>
      <c r="AH221" s="300"/>
      <c r="AI221" s="300"/>
      <c r="AJ221" s="300"/>
      <c r="AK221" s="300"/>
      <c r="AL221" s="300"/>
      <c r="AM221" s="300"/>
      <c r="AN221" s="300"/>
      <c r="AO221" s="300"/>
      <c r="AP221" s="300"/>
      <c r="AQ221" s="300"/>
      <c r="AR221" s="300"/>
      <c r="AS221" s="300"/>
      <c r="BI221" s="57"/>
      <c r="BJ221" s="57"/>
      <c r="BK221" s="57"/>
      <c r="BL221" s="57"/>
      <c r="BM221" s="57"/>
      <c r="BN221" s="57"/>
      <c r="BO221" s="57"/>
      <c r="BP221" s="57"/>
      <c r="BQ221" s="57"/>
      <c r="BR221" s="57"/>
      <c r="BS221" s="57"/>
      <c r="BT221" s="57"/>
      <c r="BU221" s="57"/>
      <c r="BV221" s="57"/>
      <c r="BW221" s="57"/>
    </row>
    <row r="222" spans="3:75" ht="21" customHeight="1">
      <c r="C222" s="266"/>
      <c r="D222" s="431"/>
      <c r="E222" s="433"/>
      <c r="F222" s="289" t="s">
        <v>2546</v>
      </c>
      <c r="G222" s="250"/>
      <c r="H222" s="221" t="s">
        <v>155</v>
      </c>
      <c r="I222" s="221" t="s">
        <v>159</v>
      </c>
      <c r="J222" s="221" t="s">
        <v>0</v>
      </c>
      <c r="K222" s="221" t="s">
        <v>160</v>
      </c>
      <c r="L222" s="221" t="s">
        <v>0</v>
      </c>
      <c r="M222" s="221" t="s">
        <v>409</v>
      </c>
      <c r="N222" s="48" t="s">
        <v>162</v>
      </c>
      <c r="O222" s="48" t="s">
        <v>0</v>
      </c>
      <c r="P222" s="48" t="s">
        <v>477</v>
      </c>
      <c r="Q222" s="48"/>
      <c r="R222" s="48"/>
      <c r="S222" s="48"/>
      <c r="T222" s="48"/>
      <c r="U222" s="108"/>
      <c r="V222" s="73"/>
      <c r="W222" s="74"/>
      <c r="X222" s="75"/>
      <c r="Y222" s="299"/>
      <c r="Z222" s="299"/>
      <c r="AA222" s="300"/>
      <c r="AB222" s="300"/>
      <c r="AC222" s="300"/>
      <c r="AD222" s="300"/>
      <c r="AE222" s="300"/>
      <c r="AF222" s="300"/>
      <c r="AG222" s="300"/>
      <c r="AH222" s="300"/>
      <c r="AI222" s="300"/>
      <c r="AJ222" s="300"/>
      <c r="AK222" s="300"/>
      <c r="AL222" s="300"/>
      <c r="AM222" s="300"/>
      <c r="AN222" s="300"/>
      <c r="AO222" s="300"/>
      <c r="AP222" s="300"/>
      <c r="AQ222" s="300"/>
      <c r="AR222" s="300"/>
      <c r="AS222" s="300"/>
      <c r="BI222" s="57"/>
      <c r="BJ222" s="57"/>
      <c r="BK222" s="57"/>
      <c r="BL222" s="57"/>
      <c r="BM222" s="57"/>
      <c r="BN222" s="57"/>
      <c r="BO222" s="57"/>
      <c r="BP222" s="57"/>
      <c r="BQ222" s="57"/>
      <c r="BR222" s="57"/>
      <c r="BS222" s="57"/>
      <c r="BT222" s="57"/>
      <c r="BU222" s="57"/>
      <c r="BV222" s="57"/>
      <c r="BW222" s="57"/>
    </row>
    <row r="223" spans="3:75" ht="21" customHeight="1">
      <c r="C223" s="266"/>
      <c r="D223" s="431"/>
      <c r="E223" s="433"/>
      <c r="F223" s="289" t="s">
        <v>2547</v>
      </c>
      <c r="G223" s="250"/>
      <c r="H223" s="221" t="s">
        <v>155</v>
      </c>
      <c r="I223" s="221" t="s">
        <v>159</v>
      </c>
      <c r="J223" s="221" t="s">
        <v>0</v>
      </c>
      <c r="K223" s="221" t="s">
        <v>160</v>
      </c>
      <c r="L223" s="221" t="s">
        <v>0</v>
      </c>
      <c r="M223" s="221" t="s">
        <v>410</v>
      </c>
      <c r="N223" s="48" t="s">
        <v>162</v>
      </c>
      <c r="O223" s="48" t="s">
        <v>0</v>
      </c>
      <c r="P223" s="48" t="s">
        <v>477</v>
      </c>
      <c r="Q223" s="48"/>
      <c r="R223" s="48"/>
      <c r="S223" s="48"/>
      <c r="T223" s="48"/>
      <c r="U223" s="108"/>
      <c r="V223" s="73"/>
      <c r="W223" s="74"/>
      <c r="X223" s="75"/>
      <c r="Y223" s="299"/>
      <c r="Z223" s="299"/>
      <c r="AA223" s="300"/>
      <c r="AB223" s="300"/>
      <c r="AC223" s="300"/>
      <c r="AD223" s="300"/>
      <c r="AE223" s="300"/>
      <c r="AF223" s="300"/>
      <c r="AG223" s="300"/>
      <c r="AH223" s="300"/>
      <c r="AI223" s="300"/>
      <c r="AJ223" s="300"/>
      <c r="AK223" s="300"/>
      <c r="AL223" s="300"/>
      <c r="AM223" s="300"/>
      <c r="AN223" s="300"/>
      <c r="AO223" s="300"/>
      <c r="AP223" s="300"/>
      <c r="AQ223" s="300"/>
      <c r="AR223" s="300"/>
      <c r="AS223" s="300"/>
      <c r="BI223" s="57"/>
      <c r="BJ223" s="57"/>
      <c r="BK223" s="57"/>
      <c r="BL223" s="57"/>
      <c r="BM223" s="57"/>
      <c r="BN223" s="57"/>
      <c r="BO223" s="57"/>
      <c r="BP223" s="57"/>
      <c r="BQ223" s="57"/>
      <c r="BR223" s="57"/>
      <c r="BS223" s="57"/>
      <c r="BT223" s="57"/>
      <c r="BU223" s="57"/>
      <c r="BV223" s="57"/>
      <c r="BW223" s="57"/>
    </row>
    <row r="224" spans="3:75" ht="21" customHeight="1">
      <c r="C224" s="266"/>
      <c r="D224" s="431"/>
      <c r="E224" s="433"/>
      <c r="F224" s="289" t="s">
        <v>90</v>
      </c>
      <c r="G224" s="250"/>
      <c r="H224" s="221" t="s">
        <v>155</v>
      </c>
      <c r="I224" s="221" t="s">
        <v>159</v>
      </c>
      <c r="J224" s="221" t="s">
        <v>0</v>
      </c>
      <c r="K224" s="221" t="s">
        <v>160</v>
      </c>
      <c r="L224" s="221" t="s">
        <v>0</v>
      </c>
      <c r="M224" s="221" t="s">
        <v>411</v>
      </c>
      <c r="N224" s="48" t="s">
        <v>162</v>
      </c>
      <c r="O224" s="48" t="s">
        <v>0</v>
      </c>
      <c r="P224" s="48" t="s">
        <v>477</v>
      </c>
      <c r="Q224" s="48"/>
      <c r="R224" s="48"/>
      <c r="S224" s="48"/>
      <c r="T224" s="48"/>
      <c r="U224" s="108"/>
      <c r="V224" s="73"/>
      <c r="W224" s="74"/>
      <c r="X224" s="75"/>
      <c r="Y224" s="299"/>
      <c r="Z224" s="299"/>
      <c r="AA224" s="300"/>
      <c r="AB224" s="300"/>
      <c r="AC224" s="300"/>
      <c r="AD224" s="300"/>
      <c r="AE224" s="300"/>
      <c r="AF224" s="300"/>
      <c r="AG224" s="300"/>
      <c r="AH224" s="300"/>
      <c r="AI224" s="300"/>
      <c r="AJ224" s="300"/>
      <c r="AK224" s="300"/>
      <c r="AL224" s="300"/>
      <c r="AM224" s="300"/>
      <c r="AN224" s="300"/>
      <c r="AO224" s="300"/>
      <c r="AP224" s="300"/>
      <c r="AQ224" s="300"/>
      <c r="AR224" s="300"/>
      <c r="AS224" s="300"/>
      <c r="BI224" s="57"/>
      <c r="BJ224" s="57"/>
      <c r="BK224" s="57"/>
      <c r="BL224" s="57"/>
      <c r="BM224" s="57"/>
      <c r="BN224" s="57"/>
      <c r="BO224" s="57"/>
      <c r="BP224" s="57"/>
      <c r="BQ224" s="57"/>
      <c r="BR224" s="57"/>
      <c r="BS224" s="57"/>
      <c r="BT224" s="57"/>
      <c r="BU224" s="57"/>
      <c r="BV224" s="57"/>
      <c r="BW224" s="57"/>
    </row>
    <row r="225" spans="3:75" ht="21" customHeight="1">
      <c r="C225" s="266"/>
      <c r="D225" s="431"/>
      <c r="E225" s="433"/>
      <c r="F225" s="289" t="s">
        <v>2548</v>
      </c>
      <c r="G225" s="250"/>
      <c r="H225" s="221" t="s">
        <v>155</v>
      </c>
      <c r="I225" s="221" t="s">
        <v>159</v>
      </c>
      <c r="J225" s="221" t="s">
        <v>0</v>
      </c>
      <c r="K225" s="221" t="s">
        <v>160</v>
      </c>
      <c r="L225" s="221" t="s">
        <v>0</v>
      </c>
      <c r="M225" s="221" t="s">
        <v>412</v>
      </c>
      <c r="N225" s="48" t="s">
        <v>162</v>
      </c>
      <c r="O225" s="48" t="s">
        <v>0</v>
      </c>
      <c r="P225" s="48" t="s">
        <v>477</v>
      </c>
      <c r="Q225" s="48"/>
      <c r="R225" s="48"/>
      <c r="S225" s="48"/>
      <c r="T225" s="48"/>
      <c r="U225" s="108"/>
      <c r="V225" s="73"/>
      <c r="W225" s="74"/>
      <c r="X225" s="75"/>
      <c r="Y225" s="299"/>
      <c r="Z225" s="299"/>
      <c r="AA225" s="300"/>
      <c r="AB225" s="300"/>
      <c r="AC225" s="300"/>
      <c r="AD225" s="300"/>
      <c r="AE225" s="300"/>
      <c r="AF225" s="300"/>
      <c r="AG225" s="300"/>
      <c r="AH225" s="300"/>
      <c r="AI225" s="300"/>
      <c r="AJ225" s="300"/>
      <c r="AK225" s="300"/>
      <c r="AL225" s="300"/>
      <c r="AM225" s="300"/>
      <c r="AN225" s="300"/>
      <c r="AO225" s="300"/>
      <c r="AP225" s="300"/>
      <c r="AQ225" s="300"/>
      <c r="AR225" s="300"/>
      <c r="AS225" s="300"/>
      <c r="BI225" s="57"/>
      <c r="BJ225" s="57"/>
      <c r="BK225" s="57"/>
      <c r="BL225" s="57"/>
      <c r="BM225" s="57"/>
      <c r="BN225" s="57"/>
      <c r="BO225" s="57"/>
      <c r="BP225" s="57"/>
      <c r="BQ225" s="57"/>
      <c r="BR225" s="57"/>
      <c r="BS225" s="57"/>
      <c r="BT225" s="57"/>
      <c r="BU225" s="57"/>
      <c r="BV225" s="57"/>
      <c r="BW225" s="57"/>
    </row>
    <row r="226" spans="3:75" ht="21" customHeight="1">
      <c r="C226" s="266"/>
      <c r="D226" s="431"/>
      <c r="E226" s="433"/>
      <c r="F226" s="289" t="s">
        <v>91</v>
      </c>
      <c r="G226" s="250"/>
      <c r="H226" s="221" t="s">
        <v>155</v>
      </c>
      <c r="I226" s="221" t="s">
        <v>159</v>
      </c>
      <c r="J226" s="221" t="s">
        <v>0</v>
      </c>
      <c r="K226" s="221" t="s">
        <v>160</v>
      </c>
      <c r="L226" s="221" t="s">
        <v>0</v>
      </c>
      <c r="M226" s="221" t="s">
        <v>413</v>
      </c>
      <c r="N226" s="48" t="s">
        <v>162</v>
      </c>
      <c r="O226" s="48" t="s">
        <v>0</v>
      </c>
      <c r="P226" s="48" t="s">
        <v>477</v>
      </c>
      <c r="Q226" s="48"/>
      <c r="R226" s="48"/>
      <c r="S226" s="48"/>
      <c r="T226" s="48"/>
      <c r="U226" s="108"/>
      <c r="V226" s="73"/>
      <c r="W226" s="74"/>
      <c r="X226" s="75"/>
      <c r="Y226" s="299"/>
      <c r="Z226" s="299"/>
      <c r="AA226" s="300"/>
      <c r="AB226" s="300"/>
      <c r="AC226" s="300"/>
      <c r="AD226" s="300"/>
      <c r="AE226" s="300"/>
      <c r="AF226" s="300"/>
      <c r="AG226" s="300"/>
      <c r="AH226" s="300"/>
      <c r="AI226" s="300"/>
      <c r="AJ226" s="300"/>
      <c r="AK226" s="300"/>
      <c r="AL226" s="300"/>
      <c r="AM226" s="300"/>
      <c r="AN226" s="300"/>
      <c r="AO226" s="300"/>
      <c r="AP226" s="300"/>
      <c r="AQ226" s="300"/>
      <c r="AR226" s="300"/>
      <c r="AS226" s="300"/>
      <c r="BI226" s="57"/>
      <c r="BJ226" s="57"/>
      <c r="BK226" s="57"/>
      <c r="BL226" s="57"/>
      <c r="BM226" s="57"/>
      <c r="BN226" s="57"/>
      <c r="BO226" s="57"/>
      <c r="BP226" s="57"/>
      <c r="BQ226" s="57"/>
      <c r="BR226" s="57"/>
      <c r="BS226" s="57"/>
      <c r="BT226" s="57"/>
      <c r="BU226" s="57"/>
      <c r="BV226" s="57"/>
      <c r="BW226" s="57"/>
    </row>
    <row r="227" spans="3:75" ht="21" customHeight="1">
      <c r="C227" s="266"/>
      <c r="D227" s="431"/>
      <c r="E227" s="433"/>
      <c r="F227" s="289" t="s">
        <v>92</v>
      </c>
      <c r="G227" s="250"/>
      <c r="H227" s="221" t="s">
        <v>155</v>
      </c>
      <c r="I227" s="221" t="s">
        <v>159</v>
      </c>
      <c r="J227" s="221" t="s">
        <v>0</v>
      </c>
      <c r="K227" s="221" t="s">
        <v>160</v>
      </c>
      <c r="L227" s="221" t="s">
        <v>0</v>
      </c>
      <c r="M227" s="221" t="s">
        <v>414</v>
      </c>
      <c r="N227" s="48" t="s">
        <v>162</v>
      </c>
      <c r="O227" s="48" t="s">
        <v>0</v>
      </c>
      <c r="P227" s="48" t="s">
        <v>477</v>
      </c>
      <c r="Q227" s="48"/>
      <c r="R227" s="48"/>
      <c r="S227" s="48"/>
      <c r="T227" s="48"/>
      <c r="U227" s="108"/>
      <c r="V227" s="73"/>
      <c r="W227" s="74"/>
      <c r="X227" s="75"/>
      <c r="Y227" s="299"/>
      <c r="Z227" s="299"/>
      <c r="AA227" s="300"/>
      <c r="AB227" s="300"/>
      <c r="AC227" s="300"/>
      <c r="AD227" s="300"/>
      <c r="AE227" s="300"/>
      <c r="AF227" s="300"/>
      <c r="AG227" s="300"/>
      <c r="AH227" s="300"/>
      <c r="AI227" s="300"/>
      <c r="AJ227" s="300"/>
      <c r="AK227" s="300"/>
      <c r="AL227" s="300"/>
      <c r="AM227" s="300"/>
      <c r="AN227" s="300"/>
      <c r="AO227" s="300"/>
      <c r="AP227" s="300"/>
      <c r="AQ227" s="300"/>
      <c r="AR227" s="300"/>
      <c r="AS227" s="300"/>
      <c r="BI227" s="57"/>
      <c r="BJ227" s="57"/>
      <c r="BK227" s="57"/>
      <c r="BL227" s="57"/>
      <c r="BM227" s="57"/>
      <c r="BN227" s="57"/>
      <c r="BO227" s="57"/>
      <c r="BP227" s="57"/>
      <c r="BQ227" s="57"/>
      <c r="BR227" s="57"/>
      <c r="BS227" s="57"/>
      <c r="BT227" s="57"/>
      <c r="BU227" s="57"/>
      <c r="BV227" s="57"/>
      <c r="BW227" s="57"/>
    </row>
    <row r="228" spans="3:75" ht="21" customHeight="1">
      <c r="C228" s="266"/>
      <c r="D228" s="431"/>
      <c r="E228" s="433"/>
      <c r="F228" s="289" t="s">
        <v>2549</v>
      </c>
      <c r="G228" s="250"/>
      <c r="H228" s="221" t="s">
        <v>155</v>
      </c>
      <c r="I228" s="221" t="s">
        <v>159</v>
      </c>
      <c r="J228" s="221" t="s">
        <v>0</v>
      </c>
      <c r="K228" s="221" t="s">
        <v>160</v>
      </c>
      <c r="L228" s="221" t="s">
        <v>0</v>
      </c>
      <c r="M228" s="221" t="s">
        <v>415</v>
      </c>
      <c r="N228" s="48" t="s">
        <v>162</v>
      </c>
      <c r="O228" s="48" t="s">
        <v>0</v>
      </c>
      <c r="P228" s="48" t="s">
        <v>477</v>
      </c>
      <c r="Q228" s="48"/>
      <c r="R228" s="48"/>
      <c r="S228" s="48"/>
      <c r="T228" s="48"/>
      <c r="U228" s="108"/>
      <c r="V228" s="73"/>
      <c r="W228" s="74"/>
      <c r="X228" s="75"/>
      <c r="Y228" s="299"/>
      <c r="Z228" s="299"/>
      <c r="AA228" s="300"/>
      <c r="AB228" s="300"/>
      <c r="AC228" s="300"/>
      <c r="AD228" s="300"/>
      <c r="AE228" s="300"/>
      <c r="AF228" s="300"/>
      <c r="AG228" s="300"/>
      <c r="AH228" s="300"/>
      <c r="AI228" s="300"/>
      <c r="AJ228" s="300"/>
      <c r="AK228" s="300"/>
      <c r="AL228" s="300"/>
      <c r="AM228" s="300"/>
      <c r="AN228" s="300"/>
      <c r="AO228" s="300"/>
      <c r="AP228" s="300"/>
      <c r="AQ228" s="300"/>
      <c r="AR228" s="300"/>
      <c r="AS228" s="300"/>
      <c r="BI228" s="57"/>
      <c r="BJ228" s="57"/>
      <c r="BK228" s="57"/>
      <c r="BL228" s="57"/>
      <c r="BM228" s="57"/>
      <c r="BN228" s="57"/>
      <c r="BO228" s="57"/>
      <c r="BP228" s="57"/>
      <c r="BQ228" s="57"/>
      <c r="BR228" s="57"/>
      <c r="BS228" s="57"/>
      <c r="BT228" s="57"/>
      <c r="BU228" s="57"/>
      <c r="BV228" s="57"/>
      <c r="BW228" s="57"/>
    </row>
    <row r="229" spans="3:75" ht="21" customHeight="1">
      <c r="C229" s="266"/>
      <c r="D229" s="431"/>
      <c r="E229" s="433"/>
      <c r="F229" s="289" t="s">
        <v>93</v>
      </c>
      <c r="G229" s="250"/>
      <c r="H229" s="221" t="s">
        <v>155</v>
      </c>
      <c r="I229" s="221" t="s">
        <v>159</v>
      </c>
      <c r="J229" s="221" t="s">
        <v>0</v>
      </c>
      <c r="K229" s="221" t="s">
        <v>160</v>
      </c>
      <c r="L229" s="221" t="s">
        <v>0</v>
      </c>
      <c r="M229" s="221" t="s">
        <v>416</v>
      </c>
      <c r="N229" s="48" t="s">
        <v>162</v>
      </c>
      <c r="O229" s="48" t="s">
        <v>0</v>
      </c>
      <c r="P229" s="48" t="s">
        <v>477</v>
      </c>
      <c r="Q229" s="48"/>
      <c r="R229" s="48"/>
      <c r="S229" s="48"/>
      <c r="T229" s="48"/>
      <c r="U229" s="108"/>
      <c r="V229" s="73"/>
      <c r="W229" s="74"/>
      <c r="X229" s="75"/>
      <c r="Y229" s="299"/>
      <c r="Z229" s="299"/>
      <c r="AA229" s="300"/>
      <c r="AB229" s="300"/>
      <c r="AC229" s="300"/>
      <c r="AD229" s="300"/>
      <c r="AE229" s="300"/>
      <c r="AF229" s="300"/>
      <c r="AG229" s="300"/>
      <c r="AH229" s="300"/>
      <c r="AI229" s="300"/>
      <c r="AJ229" s="300"/>
      <c r="AK229" s="300"/>
      <c r="AL229" s="300"/>
      <c r="AM229" s="300"/>
      <c r="AN229" s="300"/>
      <c r="AO229" s="300"/>
      <c r="AP229" s="300"/>
      <c r="AQ229" s="300"/>
      <c r="AR229" s="300"/>
      <c r="AS229" s="300"/>
      <c r="BI229" s="57"/>
      <c r="BJ229" s="57"/>
      <c r="BK229" s="57"/>
      <c r="BL229" s="57"/>
      <c r="BM229" s="57"/>
      <c r="BN229" s="57"/>
      <c r="BO229" s="57"/>
      <c r="BP229" s="57"/>
      <c r="BQ229" s="57"/>
      <c r="BR229" s="57"/>
      <c r="BS229" s="57"/>
      <c r="BT229" s="57"/>
      <c r="BU229" s="57"/>
      <c r="BV229" s="57"/>
      <c r="BW229" s="57"/>
    </row>
    <row r="230" spans="3:75" ht="21" customHeight="1">
      <c r="C230" s="266"/>
      <c r="D230" s="431"/>
      <c r="E230" s="433"/>
      <c r="F230" s="289" t="s">
        <v>2550</v>
      </c>
      <c r="G230" s="250"/>
      <c r="H230" s="221" t="s">
        <v>155</v>
      </c>
      <c r="I230" s="221" t="s">
        <v>159</v>
      </c>
      <c r="J230" s="221" t="s">
        <v>0</v>
      </c>
      <c r="K230" s="221" t="s">
        <v>160</v>
      </c>
      <c r="L230" s="221" t="s">
        <v>0</v>
      </c>
      <c r="M230" s="221" t="s">
        <v>417</v>
      </c>
      <c r="N230" s="48" t="s">
        <v>162</v>
      </c>
      <c r="O230" s="48" t="s">
        <v>0</v>
      </c>
      <c r="P230" s="48" t="s">
        <v>477</v>
      </c>
      <c r="Q230" s="48"/>
      <c r="R230" s="48"/>
      <c r="S230" s="48"/>
      <c r="T230" s="48"/>
      <c r="U230" s="108"/>
      <c r="V230" s="73"/>
      <c r="W230" s="74"/>
      <c r="X230" s="75"/>
      <c r="Y230" s="299"/>
      <c r="Z230" s="299"/>
      <c r="AA230" s="300"/>
      <c r="AB230" s="300"/>
      <c r="AC230" s="300"/>
      <c r="AD230" s="300"/>
      <c r="AE230" s="300"/>
      <c r="AF230" s="300"/>
      <c r="AG230" s="300"/>
      <c r="AH230" s="300"/>
      <c r="AI230" s="300"/>
      <c r="AJ230" s="300"/>
      <c r="AK230" s="300"/>
      <c r="AL230" s="300"/>
      <c r="AM230" s="300"/>
      <c r="AN230" s="300"/>
      <c r="AO230" s="300"/>
      <c r="AP230" s="300"/>
      <c r="AQ230" s="300"/>
      <c r="AR230" s="300"/>
      <c r="AS230" s="300"/>
      <c r="BI230" s="57"/>
      <c r="BJ230" s="57"/>
      <c r="BK230" s="57"/>
      <c r="BL230" s="57"/>
      <c r="BM230" s="57"/>
      <c r="BN230" s="57"/>
      <c r="BO230" s="57"/>
      <c r="BP230" s="57"/>
      <c r="BQ230" s="57"/>
      <c r="BR230" s="57"/>
      <c r="BS230" s="57"/>
      <c r="BT230" s="57"/>
      <c r="BU230" s="57"/>
      <c r="BV230" s="57"/>
      <c r="BW230" s="57"/>
    </row>
    <row r="231" spans="3:75" ht="21" customHeight="1">
      <c r="C231" s="266"/>
      <c r="D231" s="431"/>
      <c r="E231" s="433"/>
      <c r="F231" s="289" t="s">
        <v>94</v>
      </c>
      <c r="G231" s="250"/>
      <c r="H231" s="221" t="s">
        <v>155</v>
      </c>
      <c r="I231" s="221" t="s">
        <v>159</v>
      </c>
      <c r="J231" s="221" t="s">
        <v>0</v>
      </c>
      <c r="K231" s="221" t="s">
        <v>160</v>
      </c>
      <c r="L231" s="221" t="s">
        <v>0</v>
      </c>
      <c r="M231" s="221" t="s">
        <v>418</v>
      </c>
      <c r="N231" s="48" t="s">
        <v>162</v>
      </c>
      <c r="O231" s="48" t="s">
        <v>0</v>
      </c>
      <c r="P231" s="48" t="s">
        <v>477</v>
      </c>
      <c r="Q231" s="48"/>
      <c r="R231" s="48"/>
      <c r="S231" s="48"/>
      <c r="T231" s="48"/>
      <c r="U231" s="108"/>
      <c r="V231" s="73"/>
      <c r="W231" s="74"/>
      <c r="X231" s="75"/>
      <c r="Y231" s="299"/>
      <c r="Z231" s="299"/>
      <c r="AA231" s="300"/>
      <c r="AB231" s="300"/>
      <c r="AC231" s="300"/>
      <c r="AD231" s="300"/>
      <c r="AE231" s="300"/>
      <c r="AF231" s="300"/>
      <c r="AG231" s="300"/>
      <c r="AH231" s="300"/>
      <c r="AI231" s="300"/>
      <c r="AJ231" s="300"/>
      <c r="AK231" s="300"/>
      <c r="AL231" s="300"/>
      <c r="AM231" s="300"/>
      <c r="AN231" s="300"/>
      <c r="AO231" s="300"/>
      <c r="AP231" s="300"/>
      <c r="AQ231" s="300"/>
      <c r="AR231" s="300"/>
      <c r="AS231" s="300"/>
      <c r="BI231" s="57"/>
      <c r="BJ231" s="57"/>
      <c r="BK231" s="57"/>
      <c r="BL231" s="57"/>
      <c r="BM231" s="57"/>
      <c r="BN231" s="57"/>
      <c r="BO231" s="57"/>
      <c r="BP231" s="57"/>
      <c r="BQ231" s="57"/>
      <c r="BR231" s="57"/>
      <c r="BS231" s="57"/>
      <c r="BT231" s="57"/>
      <c r="BU231" s="57"/>
      <c r="BV231" s="57"/>
      <c r="BW231" s="57"/>
    </row>
    <row r="232" spans="3:75" ht="21" customHeight="1">
      <c r="C232" s="266"/>
      <c r="D232" s="431"/>
      <c r="E232" s="433"/>
      <c r="F232" s="289" t="s">
        <v>95</v>
      </c>
      <c r="G232" s="250"/>
      <c r="H232" s="221" t="s">
        <v>155</v>
      </c>
      <c r="I232" s="221" t="s">
        <v>159</v>
      </c>
      <c r="J232" s="221" t="s">
        <v>0</v>
      </c>
      <c r="K232" s="221" t="s">
        <v>160</v>
      </c>
      <c r="L232" s="221" t="s">
        <v>0</v>
      </c>
      <c r="M232" s="221" t="s">
        <v>419</v>
      </c>
      <c r="N232" s="48" t="s">
        <v>162</v>
      </c>
      <c r="O232" s="48" t="s">
        <v>0</v>
      </c>
      <c r="P232" s="48" t="s">
        <v>477</v>
      </c>
      <c r="Q232" s="48"/>
      <c r="R232" s="48"/>
      <c r="S232" s="48"/>
      <c r="T232" s="48"/>
      <c r="U232" s="108"/>
      <c r="V232" s="73"/>
      <c r="W232" s="74"/>
      <c r="X232" s="75"/>
      <c r="Y232" s="299"/>
      <c r="Z232" s="299"/>
      <c r="AA232" s="300"/>
      <c r="AB232" s="300"/>
      <c r="AC232" s="300"/>
      <c r="AD232" s="300"/>
      <c r="AE232" s="300"/>
      <c r="AF232" s="300"/>
      <c r="AG232" s="300"/>
      <c r="AH232" s="300"/>
      <c r="AI232" s="300"/>
      <c r="AJ232" s="300"/>
      <c r="AK232" s="300"/>
      <c r="AL232" s="300"/>
      <c r="AM232" s="300"/>
      <c r="AN232" s="300"/>
      <c r="AO232" s="300"/>
      <c r="AP232" s="300"/>
      <c r="AQ232" s="300"/>
      <c r="AR232" s="300"/>
      <c r="AS232" s="300"/>
      <c r="BI232" s="57"/>
      <c r="BJ232" s="57"/>
      <c r="BK232" s="57"/>
      <c r="BL232" s="57"/>
      <c r="BM232" s="57"/>
      <c r="BN232" s="57"/>
      <c r="BO232" s="57"/>
      <c r="BP232" s="57"/>
      <c r="BQ232" s="57"/>
      <c r="BR232" s="57"/>
      <c r="BS232" s="57"/>
      <c r="BT232" s="57"/>
      <c r="BU232" s="57"/>
      <c r="BV232" s="57"/>
      <c r="BW232" s="57"/>
    </row>
    <row r="233" spans="3:75" ht="21" customHeight="1">
      <c r="C233" s="266"/>
      <c r="D233" s="431"/>
      <c r="E233" s="433"/>
      <c r="F233" s="289" t="s">
        <v>96</v>
      </c>
      <c r="G233" s="250"/>
      <c r="H233" s="221" t="s">
        <v>155</v>
      </c>
      <c r="I233" s="221" t="s">
        <v>159</v>
      </c>
      <c r="J233" s="221" t="s">
        <v>0</v>
      </c>
      <c r="K233" s="221" t="s">
        <v>160</v>
      </c>
      <c r="L233" s="221" t="s">
        <v>0</v>
      </c>
      <c r="M233" s="221" t="s">
        <v>420</v>
      </c>
      <c r="N233" s="48" t="s">
        <v>162</v>
      </c>
      <c r="O233" s="48" t="s">
        <v>0</v>
      </c>
      <c r="P233" s="48" t="s">
        <v>477</v>
      </c>
      <c r="Q233" s="48"/>
      <c r="R233" s="48"/>
      <c r="S233" s="48"/>
      <c r="T233" s="48"/>
      <c r="U233" s="108"/>
      <c r="V233" s="73"/>
      <c r="W233" s="74"/>
      <c r="X233" s="75"/>
      <c r="Y233" s="299"/>
      <c r="Z233" s="299"/>
      <c r="AA233" s="300"/>
      <c r="AB233" s="300"/>
      <c r="AC233" s="300"/>
      <c r="AD233" s="300"/>
      <c r="AE233" s="300"/>
      <c r="AF233" s="300"/>
      <c r="AG233" s="300"/>
      <c r="AH233" s="300"/>
      <c r="AI233" s="300"/>
      <c r="AJ233" s="300"/>
      <c r="AK233" s="300"/>
      <c r="AL233" s="300"/>
      <c r="AM233" s="300"/>
      <c r="AN233" s="300"/>
      <c r="AO233" s="300"/>
      <c r="AP233" s="300"/>
      <c r="AQ233" s="300"/>
      <c r="AR233" s="300"/>
      <c r="AS233" s="300"/>
      <c r="BI233" s="57"/>
      <c r="BJ233" s="57"/>
      <c r="BK233" s="57"/>
      <c r="BL233" s="57"/>
      <c r="BM233" s="57"/>
      <c r="BN233" s="57"/>
      <c r="BO233" s="57"/>
      <c r="BP233" s="57"/>
      <c r="BQ233" s="57"/>
      <c r="BR233" s="57"/>
      <c r="BS233" s="57"/>
      <c r="BT233" s="57"/>
      <c r="BU233" s="57"/>
      <c r="BV233" s="57"/>
      <c r="BW233" s="57"/>
    </row>
    <row r="234" spans="3:75" ht="21" customHeight="1">
      <c r="C234" s="266"/>
      <c r="D234" s="431"/>
      <c r="E234" s="433"/>
      <c r="F234" s="289" t="s">
        <v>97</v>
      </c>
      <c r="G234" s="250"/>
      <c r="H234" s="221" t="s">
        <v>155</v>
      </c>
      <c r="I234" s="221" t="s">
        <v>159</v>
      </c>
      <c r="J234" s="221" t="s">
        <v>0</v>
      </c>
      <c r="K234" s="221" t="s">
        <v>160</v>
      </c>
      <c r="L234" s="221" t="s">
        <v>0</v>
      </c>
      <c r="M234" s="221" t="s">
        <v>421</v>
      </c>
      <c r="N234" s="48" t="s">
        <v>162</v>
      </c>
      <c r="O234" s="48" t="s">
        <v>0</v>
      </c>
      <c r="P234" s="48" t="s">
        <v>477</v>
      </c>
      <c r="Q234" s="48"/>
      <c r="R234" s="48"/>
      <c r="S234" s="48"/>
      <c r="T234" s="48"/>
      <c r="U234" s="108"/>
      <c r="V234" s="73"/>
      <c r="W234" s="74"/>
      <c r="X234" s="75"/>
      <c r="Y234" s="299"/>
      <c r="Z234" s="299"/>
      <c r="AA234" s="300"/>
      <c r="AB234" s="300"/>
      <c r="AC234" s="300"/>
      <c r="AD234" s="300"/>
      <c r="AE234" s="300"/>
      <c r="AF234" s="300"/>
      <c r="AG234" s="300"/>
      <c r="AH234" s="300"/>
      <c r="AI234" s="300"/>
      <c r="AJ234" s="300"/>
      <c r="AK234" s="300"/>
      <c r="AL234" s="300"/>
      <c r="AM234" s="300"/>
      <c r="AN234" s="300"/>
      <c r="AO234" s="300"/>
      <c r="AP234" s="300"/>
      <c r="AQ234" s="300"/>
      <c r="AR234" s="300"/>
      <c r="AS234" s="300"/>
      <c r="BI234" s="57"/>
      <c r="BJ234" s="57"/>
      <c r="BK234" s="57"/>
      <c r="BL234" s="57"/>
      <c r="BM234" s="57"/>
      <c r="BN234" s="57"/>
      <c r="BO234" s="57"/>
      <c r="BP234" s="57"/>
      <c r="BQ234" s="57"/>
      <c r="BR234" s="57"/>
      <c r="BS234" s="57"/>
      <c r="BT234" s="57"/>
      <c r="BU234" s="57"/>
      <c r="BV234" s="57"/>
      <c r="BW234" s="57"/>
    </row>
    <row r="235" spans="3:75" ht="21" customHeight="1">
      <c r="C235" s="266"/>
      <c r="D235" s="431"/>
      <c r="E235" s="433"/>
      <c r="F235" s="289" t="s">
        <v>2551</v>
      </c>
      <c r="G235" s="250"/>
      <c r="H235" s="221" t="s">
        <v>155</v>
      </c>
      <c r="I235" s="221" t="s">
        <v>159</v>
      </c>
      <c r="J235" s="221" t="s">
        <v>0</v>
      </c>
      <c r="K235" s="221" t="s">
        <v>160</v>
      </c>
      <c r="L235" s="221" t="s">
        <v>0</v>
      </c>
      <c r="M235" s="221" t="s">
        <v>422</v>
      </c>
      <c r="N235" s="48" t="s">
        <v>162</v>
      </c>
      <c r="O235" s="48" t="s">
        <v>0</v>
      </c>
      <c r="P235" s="48" t="s">
        <v>477</v>
      </c>
      <c r="Q235" s="48"/>
      <c r="R235" s="48"/>
      <c r="S235" s="48"/>
      <c r="T235" s="48"/>
      <c r="U235" s="108"/>
      <c r="V235" s="73"/>
      <c r="W235" s="74"/>
      <c r="X235" s="75"/>
      <c r="Y235" s="299"/>
      <c r="Z235" s="301"/>
      <c r="AA235" s="264"/>
      <c r="AB235" s="264"/>
      <c r="AC235" s="264"/>
      <c r="AD235" s="264"/>
      <c r="AE235" s="264"/>
      <c r="AF235" s="264"/>
      <c r="AG235" s="264"/>
      <c r="AH235" s="264"/>
      <c r="AI235" s="264"/>
      <c r="AJ235" s="264"/>
      <c r="AK235" s="264"/>
      <c r="AL235" s="264"/>
      <c r="AM235" s="264"/>
      <c r="AN235" s="264"/>
      <c r="AO235" s="264"/>
      <c r="AP235" s="264"/>
      <c r="AQ235" s="264"/>
      <c r="AR235" s="264"/>
      <c r="AS235" s="264"/>
      <c r="BI235" s="57"/>
      <c r="BJ235" s="57"/>
      <c r="BK235" s="57"/>
      <c r="BL235" s="57"/>
      <c r="BM235" s="57"/>
      <c r="BN235" s="57"/>
      <c r="BO235" s="57"/>
      <c r="BP235" s="57"/>
      <c r="BQ235" s="57"/>
      <c r="BR235" s="57"/>
      <c r="BS235" s="57"/>
      <c r="BT235" s="57"/>
      <c r="BU235" s="57"/>
      <c r="BV235" s="57"/>
      <c r="BW235" s="57"/>
    </row>
    <row r="236" spans="3:75" ht="21" customHeight="1">
      <c r="C236" s="266"/>
      <c r="D236" s="431"/>
      <c r="E236" s="433"/>
      <c r="F236" s="295" t="s">
        <v>2410</v>
      </c>
      <c r="G236" s="250"/>
      <c r="H236" s="221" t="s">
        <v>155</v>
      </c>
      <c r="I236" s="221" t="s">
        <v>159</v>
      </c>
      <c r="J236" s="221" t="s">
        <v>0</v>
      </c>
      <c r="K236" s="221" t="s">
        <v>160</v>
      </c>
      <c r="L236" s="221" t="s">
        <v>0</v>
      </c>
      <c r="M236" s="221" t="s">
        <v>440</v>
      </c>
      <c r="N236" s="48" t="s">
        <v>162</v>
      </c>
      <c r="O236" s="48" t="s">
        <v>0</v>
      </c>
      <c r="P236" s="48" t="s">
        <v>477</v>
      </c>
      <c r="Q236" s="48"/>
      <c r="R236" s="48"/>
      <c r="S236" s="48"/>
      <c r="T236" s="48"/>
      <c r="U236" s="109"/>
      <c r="V236" s="21" t="str">
        <f>IF(OR(SUMPRODUCT(--(V218:V235=""),--(W218:W235=""))&gt;0,COUNTIF(W218:W235,"M")&gt;0,COUNTIF(W218:W235,"X")=18),"",SUM(V218:V235))</f>
        <v/>
      </c>
      <c r="W236" s="22" t="str">
        <f>IF(AND(COUNTIF(W218:W235,"X")=18,SUM(V218:V235)=0,ISNUMBER(V236)),"",IF(COUNTIF(W218:W235,"M")&gt;0,"M",IF(AND(COUNTIF(W218:W235,W218)=18,OR(W218="X",W218="W",W218="Z")),UPPER(W218),"")))</f>
        <v/>
      </c>
      <c r="X236" s="23"/>
      <c r="Y236" s="299"/>
      <c r="Z236" s="299"/>
      <c r="AA236" s="300"/>
      <c r="AB236" s="300"/>
      <c r="AC236" s="300"/>
      <c r="AD236" s="300"/>
      <c r="AE236" s="300"/>
      <c r="AF236" s="300"/>
      <c r="AG236" s="300"/>
      <c r="AH236" s="300"/>
      <c r="AI236" s="300"/>
      <c r="AJ236" s="300"/>
      <c r="AK236" s="300"/>
      <c r="AL236" s="300"/>
      <c r="AM236" s="300"/>
      <c r="AN236" s="300"/>
      <c r="AO236" s="300"/>
      <c r="AP236" s="300"/>
      <c r="AQ236" s="300"/>
      <c r="AR236" s="300"/>
      <c r="AS236" s="300"/>
      <c r="BI236" s="57"/>
      <c r="BJ236" s="57"/>
      <c r="BK236" s="57"/>
      <c r="BL236" s="57"/>
      <c r="BM236" s="57"/>
      <c r="BN236" s="57"/>
      <c r="BO236" s="57"/>
      <c r="BP236" s="57"/>
      <c r="BQ236" s="57"/>
      <c r="BR236" s="57"/>
      <c r="BS236" s="57"/>
      <c r="BT236" s="57"/>
      <c r="BU236" s="57"/>
      <c r="BV236" s="57"/>
      <c r="BW236" s="57"/>
    </row>
    <row r="237" spans="3:75" ht="21" customHeight="1">
      <c r="C237" s="266"/>
      <c r="D237" s="436" t="s">
        <v>2379</v>
      </c>
      <c r="E237" s="327" t="s">
        <v>2411</v>
      </c>
      <c r="F237" s="327"/>
      <c r="G237" s="250"/>
      <c r="H237" s="221" t="s">
        <v>155</v>
      </c>
      <c r="I237" s="221" t="s">
        <v>159</v>
      </c>
      <c r="J237" s="221" t="s">
        <v>0</v>
      </c>
      <c r="K237" s="221" t="s">
        <v>160</v>
      </c>
      <c r="L237" s="221" t="s">
        <v>0</v>
      </c>
      <c r="M237" s="221" t="s">
        <v>423</v>
      </c>
      <c r="N237" s="48" t="s">
        <v>423</v>
      </c>
      <c r="O237" s="48" t="s">
        <v>0</v>
      </c>
      <c r="P237" s="48" t="s">
        <v>477</v>
      </c>
      <c r="Q237" s="48"/>
      <c r="R237" s="48"/>
      <c r="S237" s="48"/>
      <c r="T237" s="48"/>
      <c r="U237" s="108"/>
      <c r="V237" s="73"/>
      <c r="W237" s="74"/>
      <c r="X237" s="75"/>
      <c r="Y237" s="299"/>
      <c r="Z237" s="299"/>
      <c r="AA237" s="300"/>
      <c r="AB237" s="300"/>
      <c r="AC237" s="300"/>
      <c r="AD237" s="300"/>
      <c r="AE237" s="300"/>
      <c r="AF237" s="300"/>
      <c r="AG237" s="300"/>
      <c r="AH237" s="300"/>
      <c r="AI237" s="300"/>
      <c r="AJ237" s="300"/>
      <c r="AK237" s="300"/>
      <c r="AL237" s="300"/>
      <c r="AM237" s="300"/>
      <c r="AN237" s="300"/>
      <c r="AO237" s="300"/>
      <c r="AP237" s="300"/>
      <c r="AQ237" s="300"/>
      <c r="AR237" s="300"/>
      <c r="AS237" s="300"/>
      <c r="BI237" s="57"/>
      <c r="BJ237" s="57"/>
      <c r="BK237" s="57"/>
      <c r="BL237" s="57"/>
      <c r="BM237" s="57"/>
      <c r="BN237" s="57"/>
      <c r="BO237" s="57"/>
      <c r="BP237" s="57"/>
      <c r="BQ237" s="57"/>
      <c r="BR237" s="57"/>
      <c r="BS237" s="57"/>
      <c r="BT237" s="57"/>
      <c r="BU237" s="57"/>
      <c r="BV237" s="57"/>
      <c r="BW237" s="57"/>
    </row>
    <row r="238" spans="3:75" ht="21" customHeight="1">
      <c r="C238" s="266"/>
      <c r="D238" s="436"/>
      <c r="E238" s="328" t="s">
        <v>2383</v>
      </c>
      <c r="F238" s="328"/>
      <c r="G238" s="250"/>
      <c r="H238" s="221" t="s">
        <v>155</v>
      </c>
      <c r="I238" s="221" t="s">
        <v>159</v>
      </c>
      <c r="J238" s="221" t="s">
        <v>0</v>
      </c>
      <c r="K238" s="221" t="s">
        <v>160</v>
      </c>
      <c r="L238" s="221" t="s">
        <v>0</v>
      </c>
      <c r="M238" s="221" t="s">
        <v>428</v>
      </c>
      <c r="N238" s="48" t="s">
        <v>428</v>
      </c>
      <c r="O238" s="48" t="s">
        <v>0</v>
      </c>
      <c r="P238" s="48" t="s">
        <v>477</v>
      </c>
      <c r="Q238" s="48"/>
      <c r="R238" s="48"/>
      <c r="S238" s="48"/>
      <c r="T238" s="48"/>
      <c r="U238" s="108"/>
      <c r="V238" s="21" t="str">
        <f>IF(OR(AND(V69="",W69=""),AND(V74="",W74=""),,AND(V118="",W118=""),AND(V170="",W170=""),AND(V217="",W217=""),AND(V236="",W236=""),AND(V237="",W237=""),AND(W69="X",W74="X",W118="X",W170="X",W217="X",W236="X",W237="X"),OR(W69="M",W74="M",W118="M",W170="M",W217="M",W236="M",W237="M")),"",SUM(V69,V74,V118,V170,V217,V236,V237))</f>
        <v/>
      </c>
      <c r="W238" s="22" t="str">
        <f>IF(AND(AND(W69="X",W74="X",W118="X",W170="X",W217="X",W236="X",W237="X"),SUM(V69,V74,V118,V170,V217,V236,V237)=0,ISNUMBER(V238)),"",IF(OR(W69="M",W74="M",W118="M",W170="M",W217="M",W236="M",W237="M"),"M",IF(AND(W69=W74, W69=W118, W69=W170, W69=W217, W69=W236, W69=W237,OR(W69="X", W69="W", W69="Z")),UPPER(W69),"")))</f>
        <v/>
      </c>
      <c r="X238" s="23"/>
      <c r="Y238" s="270"/>
      <c r="Z238" s="271"/>
      <c r="AA238" s="283"/>
      <c r="AB238" s="283"/>
      <c r="AC238" s="283"/>
      <c r="AD238" s="283"/>
      <c r="AE238" s="283"/>
      <c r="AF238" s="283"/>
      <c r="AG238" s="283"/>
      <c r="AH238" s="283"/>
      <c r="AI238" s="283"/>
      <c r="AJ238" s="283"/>
      <c r="AK238" s="283"/>
      <c r="AL238" s="283"/>
      <c r="AM238" s="283"/>
      <c r="AN238" s="283"/>
      <c r="AO238" s="283"/>
      <c r="AP238" s="283"/>
      <c r="AQ238" s="283"/>
      <c r="AR238" s="283"/>
      <c r="AS238" s="283"/>
      <c r="BI238" s="57"/>
      <c r="BJ238" s="57"/>
      <c r="BK238" s="57"/>
      <c r="BL238" s="57"/>
      <c r="BM238" s="57"/>
      <c r="BN238" s="57"/>
      <c r="BO238" s="57"/>
      <c r="BP238" s="57"/>
      <c r="BQ238" s="57"/>
      <c r="BR238" s="57"/>
      <c r="BS238" s="57"/>
      <c r="BT238" s="57"/>
      <c r="BU238" s="57"/>
      <c r="BV238" s="57"/>
      <c r="BW238" s="57"/>
    </row>
    <row r="239" spans="3:75" ht="3" customHeight="1">
      <c r="C239" s="266"/>
      <c r="D239" s="303"/>
      <c r="E239" s="266"/>
      <c r="F239" s="266"/>
      <c r="G239" s="304"/>
      <c r="H239" s="304"/>
      <c r="I239" s="304"/>
      <c r="J239" s="304"/>
      <c r="K239" s="304"/>
      <c r="L239" s="304"/>
      <c r="M239" s="304"/>
      <c r="N239" s="63"/>
      <c r="O239" s="63"/>
      <c r="P239" s="63"/>
      <c r="Q239" s="63"/>
      <c r="R239" s="63"/>
      <c r="S239" s="63"/>
      <c r="T239" s="63"/>
      <c r="U239" s="63"/>
      <c r="V239" s="266"/>
      <c r="W239" s="266"/>
      <c r="X239" s="266"/>
      <c r="Y239" s="266"/>
      <c r="Z239" s="266"/>
      <c r="BI239" s="57"/>
      <c r="BJ239" s="57"/>
      <c r="BK239" s="57"/>
      <c r="BL239" s="57"/>
      <c r="BM239" s="57"/>
      <c r="BN239" s="57"/>
      <c r="BO239" s="57"/>
      <c r="BP239" s="57"/>
      <c r="BQ239" s="57"/>
      <c r="BR239" s="57"/>
      <c r="BS239" s="57"/>
      <c r="BT239" s="57"/>
      <c r="BU239" s="57"/>
      <c r="BV239" s="57"/>
      <c r="BW239" s="57"/>
    </row>
    <row r="240" spans="3:75" ht="21" customHeight="1">
      <c r="C240" s="266"/>
      <c r="D240" s="431" t="s">
        <v>2380</v>
      </c>
      <c r="E240" s="432" t="s">
        <v>2397</v>
      </c>
      <c r="F240" s="289" t="s">
        <v>2435</v>
      </c>
      <c r="G240" s="250"/>
      <c r="H240" s="221" t="s">
        <v>156</v>
      </c>
      <c r="I240" s="221" t="s">
        <v>159</v>
      </c>
      <c r="J240" s="221" t="s">
        <v>0</v>
      </c>
      <c r="K240" s="221" t="s">
        <v>160</v>
      </c>
      <c r="L240" s="221" t="s">
        <v>0</v>
      </c>
      <c r="M240" s="221" t="s">
        <v>206</v>
      </c>
      <c r="N240" s="48" t="s">
        <v>162</v>
      </c>
      <c r="O240" s="48" t="s">
        <v>0</v>
      </c>
      <c r="P240" s="48" t="s">
        <v>477</v>
      </c>
      <c r="Q240" s="48"/>
      <c r="R240" s="48"/>
      <c r="S240" s="48"/>
      <c r="T240" s="48"/>
      <c r="U240" s="108"/>
      <c r="V240" s="73"/>
      <c r="W240" s="74"/>
      <c r="X240" s="75"/>
      <c r="Y240" s="299"/>
      <c r="Z240" s="302"/>
      <c r="BI240" s="57"/>
      <c r="BJ240" s="57"/>
      <c r="BK240" s="57"/>
      <c r="BL240" s="57"/>
      <c r="BM240" s="57"/>
      <c r="BN240" s="57"/>
      <c r="BO240" s="57"/>
      <c r="BP240" s="57"/>
      <c r="BQ240" s="57"/>
      <c r="BR240" s="57"/>
      <c r="BS240" s="57"/>
      <c r="BT240" s="57"/>
      <c r="BU240" s="57"/>
      <c r="BV240" s="57"/>
      <c r="BW240" s="57"/>
    </row>
    <row r="241" spans="3:75" ht="21" customHeight="1">
      <c r="C241" s="266"/>
      <c r="D241" s="431"/>
      <c r="E241" s="432"/>
      <c r="F241" s="289" t="s">
        <v>3</v>
      </c>
      <c r="G241" s="250"/>
      <c r="H241" s="221" t="s">
        <v>156</v>
      </c>
      <c r="I241" s="221" t="s">
        <v>159</v>
      </c>
      <c r="J241" s="221" t="s">
        <v>0</v>
      </c>
      <c r="K241" s="221" t="s">
        <v>160</v>
      </c>
      <c r="L241" s="221" t="s">
        <v>0</v>
      </c>
      <c r="M241" s="221" t="s">
        <v>207</v>
      </c>
      <c r="N241" s="48" t="s">
        <v>162</v>
      </c>
      <c r="O241" s="48" t="s">
        <v>0</v>
      </c>
      <c r="P241" s="48" t="s">
        <v>477</v>
      </c>
      <c r="Q241" s="48"/>
      <c r="R241" s="48"/>
      <c r="S241" s="48"/>
      <c r="T241" s="48"/>
      <c r="U241" s="108"/>
      <c r="V241" s="73"/>
      <c r="W241" s="74"/>
      <c r="X241" s="75"/>
      <c r="Y241" s="299"/>
      <c r="Z241" s="302"/>
      <c r="BI241" s="57"/>
      <c r="BJ241" s="57"/>
      <c r="BK241" s="57"/>
      <c r="BL241" s="57"/>
      <c r="BM241" s="57"/>
      <c r="BN241" s="57"/>
      <c r="BO241" s="57"/>
      <c r="BP241" s="57"/>
      <c r="BQ241" s="57"/>
      <c r="BR241" s="57"/>
      <c r="BS241" s="57"/>
      <c r="BT241" s="57"/>
      <c r="BU241" s="57"/>
      <c r="BV241" s="57"/>
      <c r="BW241" s="57"/>
    </row>
    <row r="242" spans="3:75" ht="21" customHeight="1">
      <c r="C242" s="266"/>
      <c r="D242" s="431"/>
      <c r="E242" s="432"/>
      <c r="F242" s="289" t="s">
        <v>2436</v>
      </c>
      <c r="G242" s="250"/>
      <c r="H242" s="221" t="s">
        <v>156</v>
      </c>
      <c r="I242" s="221" t="s">
        <v>159</v>
      </c>
      <c r="J242" s="221" t="s">
        <v>0</v>
      </c>
      <c r="K242" s="221" t="s">
        <v>160</v>
      </c>
      <c r="L242" s="221" t="s">
        <v>0</v>
      </c>
      <c r="M242" s="221" t="s">
        <v>208</v>
      </c>
      <c r="N242" s="48" t="s">
        <v>162</v>
      </c>
      <c r="O242" s="48" t="s">
        <v>0</v>
      </c>
      <c r="P242" s="48" t="s">
        <v>477</v>
      </c>
      <c r="Q242" s="48"/>
      <c r="R242" s="48"/>
      <c r="S242" s="48"/>
      <c r="T242" s="48"/>
      <c r="U242" s="108"/>
      <c r="V242" s="73"/>
      <c r="W242" s="74"/>
      <c r="X242" s="75"/>
      <c r="Y242" s="299"/>
      <c r="Z242" s="302"/>
      <c r="BI242" s="57"/>
      <c r="BJ242" s="57"/>
      <c r="BK242" s="57"/>
      <c r="BL242" s="57"/>
      <c r="BM242" s="57"/>
      <c r="BN242" s="57"/>
      <c r="BO242" s="57"/>
      <c r="BP242" s="57"/>
      <c r="BQ242" s="57"/>
      <c r="BR242" s="57"/>
      <c r="BS242" s="57"/>
      <c r="BT242" s="57"/>
      <c r="BU242" s="57"/>
      <c r="BV242" s="57"/>
      <c r="BW242" s="57"/>
    </row>
    <row r="243" spans="3:75" ht="21" customHeight="1">
      <c r="C243" s="266"/>
      <c r="D243" s="431"/>
      <c r="E243" s="432"/>
      <c r="F243" s="289" t="s">
        <v>4</v>
      </c>
      <c r="G243" s="250"/>
      <c r="H243" s="221" t="s">
        <v>156</v>
      </c>
      <c r="I243" s="221" t="s">
        <v>159</v>
      </c>
      <c r="J243" s="221" t="s">
        <v>0</v>
      </c>
      <c r="K243" s="221" t="s">
        <v>160</v>
      </c>
      <c r="L243" s="221" t="s">
        <v>0</v>
      </c>
      <c r="M243" s="221" t="s">
        <v>209</v>
      </c>
      <c r="N243" s="48" t="s">
        <v>162</v>
      </c>
      <c r="O243" s="48" t="s">
        <v>0</v>
      </c>
      <c r="P243" s="48" t="s">
        <v>477</v>
      </c>
      <c r="Q243" s="48"/>
      <c r="R243" s="48"/>
      <c r="S243" s="48"/>
      <c r="T243" s="48"/>
      <c r="U243" s="108"/>
      <c r="V243" s="73"/>
      <c r="W243" s="74"/>
      <c r="X243" s="75"/>
      <c r="Y243" s="299"/>
      <c r="Z243" s="302"/>
      <c r="BI243" s="57"/>
      <c r="BJ243" s="57"/>
      <c r="BK243" s="57"/>
      <c r="BL243" s="57"/>
      <c r="BM243" s="57"/>
      <c r="BN243" s="57"/>
      <c r="BO243" s="57"/>
      <c r="BP243" s="57"/>
      <c r="BQ243" s="57"/>
      <c r="BR243" s="57"/>
      <c r="BS243" s="57"/>
      <c r="BT243" s="57"/>
      <c r="BU243" s="57"/>
      <c r="BV243" s="57"/>
      <c r="BW243" s="57"/>
    </row>
    <row r="244" spans="3:75" ht="21" customHeight="1">
      <c r="C244" s="266"/>
      <c r="D244" s="431"/>
      <c r="E244" s="432"/>
      <c r="F244" s="289" t="s">
        <v>5</v>
      </c>
      <c r="G244" s="250"/>
      <c r="H244" s="221" t="s">
        <v>156</v>
      </c>
      <c r="I244" s="221" t="s">
        <v>159</v>
      </c>
      <c r="J244" s="221" t="s">
        <v>0</v>
      </c>
      <c r="K244" s="221" t="s">
        <v>160</v>
      </c>
      <c r="L244" s="221" t="s">
        <v>0</v>
      </c>
      <c r="M244" s="221" t="s">
        <v>210</v>
      </c>
      <c r="N244" s="48" t="s">
        <v>162</v>
      </c>
      <c r="O244" s="48" t="s">
        <v>0</v>
      </c>
      <c r="P244" s="48" t="s">
        <v>477</v>
      </c>
      <c r="Q244" s="48"/>
      <c r="R244" s="48"/>
      <c r="S244" s="48"/>
      <c r="T244" s="48"/>
      <c r="U244" s="108"/>
      <c r="V244" s="73"/>
      <c r="W244" s="74"/>
      <c r="X244" s="75"/>
      <c r="Y244" s="299"/>
      <c r="Z244" s="302"/>
      <c r="BI244" s="57"/>
      <c r="BJ244" s="57"/>
      <c r="BK244" s="57"/>
      <c r="BL244" s="57"/>
      <c r="BM244" s="57"/>
      <c r="BN244" s="57"/>
      <c r="BO244" s="57"/>
      <c r="BP244" s="57"/>
      <c r="BQ244" s="57"/>
      <c r="BR244" s="57"/>
      <c r="BS244" s="57"/>
      <c r="BT244" s="57"/>
      <c r="BU244" s="57"/>
      <c r="BV244" s="57"/>
      <c r="BW244" s="57"/>
    </row>
    <row r="245" spans="3:75" ht="21" customHeight="1">
      <c r="C245" s="266"/>
      <c r="D245" s="431"/>
      <c r="E245" s="432"/>
      <c r="F245" s="289" t="s">
        <v>6</v>
      </c>
      <c r="G245" s="250"/>
      <c r="H245" s="221" t="s">
        <v>156</v>
      </c>
      <c r="I245" s="221" t="s">
        <v>159</v>
      </c>
      <c r="J245" s="221" t="s">
        <v>0</v>
      </c>
      <c r="K245" s="221" t="s">
        <v>160</v>
      </c>
      <c r="L245" s="221" t="s">
        <v>0</v>
      </c>
      <c r="M245" s="221" t="s">
        <v>211</v>
      </c>
      <c r="N245" s="48" t="s">
        <v>162</v>
      </c>
      <c r="O245" s="48" t="s">
        <v>0</v>
      </c>
      <c r="P245" s="48" t="s">
        <v>477</v>
      </c>
      <c r="Q245" s="48"/>
      <c r="R245" s="48"/>
      <c r="S245" s="48"/>
      <c r="T245" s="48"/>
      <c r="U245" s="108"/>
      <c r="V245" s="73"/>
      <c r="W245" s="74"/>
      <c r="X245" s="75"/>
      <c r="Y245" s="299"/>
      <c r="Z245" s="302"/>
      <c r="BI245" s="57"/>
      <c r="BJ245" s="57"/>
      <c r="BK245" s="57"/>
      <c r="BL245" s="57"/>
      <c r="BM245" s="57"/>
      <c r="BN245" s="57"/>
      <c r="BO245" s="57"/>
      <c r="BP245" s="57"/>
      <c r="BQ245" s="57"/>
      <c r="BR245" s="57"/>
      <c r="BS245" s="57"/>
      <c r="BT245" s="57"/>
      <c r="BU245" s="57"/>
      <c r="BV245" s="57"/>
      <c r="BW245" s="57"/>
    </row>
    <row r="246" spans="3:75" ht="21" customHeight="1">
      <c r="C246" s="266"/>
      <c r="D246" s="431"/>
      <c r="E246" s="432"/>
      <c r="F246" s="289" t="s">
        <v>434</v>
      </c>
      <c r="G246" s="250"/>
      <c r="H246" s="221" t="s">
        <v>156</v>
      </c>
      <c r="I246" s="221" t="s">
        <v>159</v>
      </c>
      <c r="J246" s="221" t="s">
        <v>0</v>
      </c>
      <c r="K246" s="221" t="s">
        <v>160</v>
      </c>
      <c r="L246" s="221" t="s">
        <v>0</v>
      </c>
      <c r="M246" s="221" t="s">
        <v>213</v>
      </c>
      <c r="N246" s="48" t="s">
        <v>162</v>
      </c>
      <c r="O246" s="48" t="s">
        <v>0</v>
      </c>
      <c r="P246" s="48" t="s">
        <v>477</v>
      </c>
      <c r="Q246" s="48"/>
      <c r="R246" s="48"/>
      <c r="S246" s="48"/>
      <c r="T246" s="48"/>
      <c r="U246" s="108"/>
      <c r="V246" s="73"/>
      <c r="W246" s="74"/>
      <c r="X246" s="75"/>
      <c r="Y246" s="299"/>
      <c r="Z246" s="302"/>
      <c r="BI246" s="57"/>
      <c r="BJ246" s="57"/>
      <c r="BK246" s="57"/>
      <c r="BL246" s="57"/>
      <c r="BM246" s="57"/>
      <c r="BN246" s="57"/>
      <c r="BO246" s="57"/>
      <c r="BP246" s="57"/>
      <c r="BQ246" s="57"/>
      <c r="BR246" s="57"/>
      <c r="BS246" s="57"/>
      <c r="BT246" s="57"/>
      <c r="BU246" s="57"/>
      <c r="BV246" s="57"/>
      <c r="BW246" s="57"/>
    </row>
    <row r="247" spans="3:75" ht="21" customHeight="1">
      <c r="C247" s="266"/>
      <c r="D247" s="431"/>
      <c r="E247" s="432"/>
      <c r="F247" s="289" t="s">
        <v>2437</v>
      </c>
      <c r="G247" s="250"/>
      <c r="H247" s="221" t="s">
        <v>156</v>
      </c>
      <c r="I247" s="221" t="s">
        <v>159</v>
      </c>
      <c r="J247" s="221" t="s">
        <v>0</v>
      </c>
      <c r="K247" s="221" t="s">
        <v>160</v>
      </c>
      <c r="L247" s="221" t="s">
        <v>0</v>
      </c>
      <c r="M247" s="221" t="s">
        <v>212</v>
      </c>
      <c r="N247" s="48" t="s">
        <v>162</v>
      </c>
      <c r="O247" s="48" t="s">
        <v>0</v>
      </c>
      <c r="P247" s="48" t="s">
        <v>477</v>
      </c>
      <c r="Q247" s="48"/>
      <c r="R247" s="48"/>
      <c r="S247" s="48"/>
      <c r="T247" s="48"/>
      <c r="U247" s="108"/>
      <c r="V247" s="73"/>
      <c r="W247" s="74"/>
      <c r="X247" s="75"/>
      <c r="Y247" s="299"/>
      <c r="Z247" s="302"/>
      <c r="BI247" s="57"/>
      <c r="BJ247" s="57"/>
      <c r="BK247" s="57"/>
      <c r="BL247" s="57"/>
      <c r="BM247" s="57"/>
      <c r="BN247" s="57"/>
      <c r="BO247" s="57"/>
      <c r="BP247" s="57"/>
      <c r="BQ247" s="57"/>
      <c r="BR247" s="57"/>
      <c r="BS247" s="57"/>
      <c r="BT247" s="57"/>
      <c r="BU247" s="57"/>
      <c r="BV247" s="57"/>
      <c r="BW247" s="57"/>
    </row>
    <row r="248" spans="3:75" ht="21" customHeight="1">
      <c r="C248" s="266"/>
      <c r="D248" s="431"/>
      <c r="E248" s="432"/>
      <c r="F248" s="289" t="s">
        <v>2438</v>
      </c>
      <c r="G248" s="250"/>
      <c r="H248" s="221" t="s">
        <v>156</v>
      </c>
      <c r="I248" s="221" t="s">
        <v>159</v>
      </c>
      <c r="J248" s="221" t="s">
        <v>0</v>
      </c>
      <c r="K248" s="221" t="s">
        <v>160</v>
      </c>
      <c r="L248" s="221" t="s">
        <v>0</v>
      </c>
      <c r="M248" s="221" t="s">
        <v>214</v>
      </c>
      <c r="N248" s="48" t="s">
        <v>162</v>
      </c>
      <c r="O248" s="48" t="s">
        <v>0</v>
      </c>
      <c r="P248" s="48" t="s">
        <v>477</v>
      </c>
      <c r="Q248" s="48"/>
      <c r="R248" s="48"/>
      <c r="S248" s="48"/>
      <c r="T248" s="48"/>
      <c r="U248" s="108"/>
      <c r="V248" s="73"/>
      <c r="W248" s="74"/>
      <c r="X248" s="75"/>
      <c r="Y248" s="299"/>
      <c r="Z248" s="302"/>
      <c r="BI248" s="57"/>
      <c r="BJ248" s="57"/>
      <c r="BK248" s="57"/>
      <c r="BL248" s="57"/>
      <c r="BM248" s="57"/>
      <c r="BN248" s="57"/>
      <c r="BO248" s="57"/>
      <c r="BP248" s="57"/>
      <c r="BQ248" s="57"/>
      <c r="BR248" s="57"/>
      <c r="BS248" s="57"/>
      <c r="BT248" s="57"/>
      <c r="BU248" s="57"/>
      <c r="BV248" s="57"/>
      <c r="BW248" s="57"/>
    </row>
    <row r="249" spans="3:75" ht="21" customHeight="1">
      <c r="C249" s="266"/>
      <c r="D249" s="431"/>
      <c r="E249" s="432"/>
      <c r="F249" s="289" t="s">
        <v>7</v>
      </c>
      <c r="G249" s="250"/>
      <c r="H249" s="221" t="s">
        <v>156</v>
      </c>
      <c r="I249" s="221" t="s">
        <v>159</v>
      </c>
      <c r="J249" s="221" t="s">
        <v>0</v>
      </c>
      <c r="K249" s="221" t="s">
        <v>160</v>
      </c>
      <c r="L249" s="221" t="s">
        <v>0</v>
      </c>
      <c r="M249" s="221" t="s">
        <v>215</v>
      </c>
      <c r="N249" s="48" t="s">
        <v>162</v>
      </c>
      <c r="O249" s="48" t="s">
        <v>0</v>
      </c>
      <c r="P249" s="48" t="s">
        <v>477</v>
      </c>
      <c r="Q249" s="48"/>
      <c r="R249" s="48"/>
      <c r="S249" s="48"/>
      <c r="T249" s="48"/>
      <c r="U249" s="108"/>
      <c r="V249" s="73"/>
      <c r="W249" s="74"/>
      <c r="X249" s="75"/>
      <c r="Y249" s="299"/>
      <c r="Z249" s="302"/>
      <c r="BI249" s="57"/>
      <c r="BJ249" s="57"/>
      <c r="BK249" s="57"/>
      <c r="BL249" s="57"/>
      <c r="BM249" s="57"/>
      <c r="BN249" s="57"/>
      <c r="BO249" s="57"/>
      <c r="BP249" s="57"/>
      <c r="BQ249" s="57"/>
      <c r="BR249" s="57"/>
      <c r="BS249" s="57"/>
      <c r="BT249" s="57"/>
      <c r="BU249" s="57"/>
      <c r="BV249" s="57"/>
      <c r="BW249" s="57"/>
    </row>
    <row r="250" spans="3:75" ht="21" customHeight="1">
      <c r="C250" s="266"/>
      <c r="D250" s="431"/>
      <c r="E250" s="432"/>
      <c r="F250" s="289" t="s">
        <v>2439</v>
      </c>
      <c r="G250" s="250"/>
      <c r="H250" s="221" t="s">
        <v>156</v>
      </c>
      <c r="I250" s="221" t="s">
        <v>159</v>
      </c>
      <c r="J250" s="221" t="s">
        <v>0</v>
      </c>
      <c r="K250" s="221" t="s">
        <v>160</v>
      </c>
      <c r="L250" s="221" t="s">
        <v>0</v>
      </c>
      <c r="M250" s="221" t="s">
        <v>216</v>
      </c>
      <c r="N250" s="48" t="s">
        <v>162</v>
      </c>
      <c r="O250" s="48" t="s">
        <v>0</v>
      </c>
      <c r="P250" s="48" t="s">
        <v>477</v>
      </c>
      <c r="Q250" s="48"/>
      <c r="R250" s="48"/>
      <c r="S250" s="48"/>
      <c r="T250" s="48"/>
      <c r="U250" s="108"/>
      <c r="V250" s="73"/>
      <c r="W250" s="74"/>
      <c r="X250" s="75"/>
      <c r="Y250" s="299"/>
      <c r="Z250" s="302"/>
      <c r="BI250" s="57"/>
      <c r="BJ250" s="57"/>
      <c r="BK250" s="57"/>
      <c r="BL250" s="57"/>
      <c r="BM250" s="57"/>
      <c r="BN250" s="57"/>
      <c r="BO250" s="57"/>
      <c r="BP250" s="57"/>
      <c r="BQ250" s="57"/>
      <c r="BR250" s="57"/>
      <c r="BS250" s="57"/>
      <c r="BT250" s="57"/>
      <c r="BU250" s="57"/>
      <c r="BV250" s="57"/>
      <c r="BW250" s="57"/>
    </row>
    <row r="251" spans="3:75" ht="21" customHeight="1">
      <c r="C251" s="266"/>
      <c r="D251" s="431"/>
      <c r="E251" s="432"/>
      <c r="F251" s="289" t="s">
        <v>8</v>
      </c>
      <c r="G251" s="250"/>
      <c r="H251" s="221" t="s">
        <v>156</v>
      </c>
      <c r="I251" s="221" t="s">
        <v>159</v>
      </c>
      <c r="J251" s="221" t="s">
        <v>0</v>
      </c>
      <c r="K251" s="221" t="s">
        <v>160</v>
      </c>
      <c r="L251" s="221" t="s">
        <v>0</v>
      </c>
      <c r="M251" s="221" t="s">
        <v>217</v>
      </c>
      <c r="N251" s="48" t="s">
        <v>162</v>
      </c>
      <c r="O251" s="48" t="s">
        <v>0</v>
      </c>
      <c r="P251" s="48" t="s">
        <v>477</v>
      </c>
      <c r="Q251" s="48"/>
      <c r="R251" s="48"/>
      <c r="S251" s="48"/>
      <c r="T251" s="48"/>
      <c r="U251" s="108"/>
      <c r="V251" s="73"/>
      <c r="W251" s="74"/>
      <c r="X251" s="75"/>
      <c r="Y251" s="299"/>
      <c r="Z251" s="302"/>
      <c r="BI251" s="57"/>
      <c r="BJ251" s="57"/>
      <c r="BK251" s="57"/>
      <c r="BL251" s="57"/>
      <c r="BM251" s="57"/>
      <c r="BN251" s="57"/>
      <c r="BO251" s="57"/>
      <c r="BP251" s="57"/>
      <c r="BQ251" s="57"/>
      <c r="BR251" s="57"/>
      <c r="BS251" s="57"/>
      <c r="BT251" s="57"/>
      <c r="BU251" s="57"/>
      <c r="BV251" s="57"/>
      <c r="BW251" s="57"/>
    </row>
    <row r="252" spans="3:75" ht="21" customHeight="1">
      <c r="C252" s="266"/>
      <c r="D252" s="431"/>
      <c r="E252" s="432"/>
      <c r="F252" s="289" t="s">
        <v>9</v>
      </c>
      <c r="G252" s="250"/>
      <c r="H252" s="221" t="s">
        <v>156</v>
      </c>
      <c r="I252" s="221" t="s">
        <v>159</v>
      </c>
      <c r="J252" s="221" t="s">
        <v>0</v>
      </c>
      <c r="K252" s="221" t="s">
        <v>160</v>
      </c>
      <c r="L252" s="221" t="s">
        <v>0</v>
      </c>
      <c r="M252" s="221" t="s">
        <v>218</v>
      </c>
      <c r="N252" s="48" t="s">
        <v>162</v>
      </c>
      <c r="O252" s="48" t="s">
        <v>0</v>
      </c>
      <c r="P252" s="48" t="s">
        <v>477</v>
      </c>
      <c r="Q252" s="48"/>
      <c r="R252" s="48"/>
      <c r="S252" s="48"/>
      <c r="T252" s="48"/>
      <c r="U252" s="108"/>
      <c r="V252" s="73"/>
      <c r="W252" s="74"/>
      <c r="X252" s="75"/>
      <c r="Y252" s="299"/>
      <c r="Z252" s="302"/>
      <c r="BI252" s="57"/>
      <c r="BJ252" s="57"/>
      <c r="BK252" s="57"/>
      <c r="BL252" s="57"/>
      <c r="BM252" s="57"/>
      <c r="BN252" s="57"/>
      <c r="BO252" s="57"/>
      <c r="BP252" s="57"/>
      <c r="BQ252" s="57"/>
      <c r="BR252" s="57"/>
      <c r="BS252" s="57"/>
      <c r="BT252" s="57"/>
      <c r="BU252" s="57"/>
      <c r="BV252" s="57"/>
      <c r="BW252" s="57"/>
    </row>
    <row r="253" spans="3:75" ht="21" customHeight="1">
      <c r="C253" s="266"/>
      <c r="D253" s="431"/>
      <c r="E253" s="432"/>
      <c r="F253" s="289" t="s">
        <v>2440</v>
      </c>
      <c r="G253" s="250"/>
      <c r="H253" s="221" t="s">
        <v>156</v>
      </c>
      <c r="I253" s="221" t="s">
        <v>159</v>
      </c>
      <c r="J253" s="221" t="s">
        <v>0</v>
      </c>
      <c r="K253" s="221" t="s">
        <v>160</v>
      </c>
      <c r="L253" s="221" t="s">
        <v>0</v>
      </c>
      <c r="M253" s="221" t="s">
        <v>435</v>
      </c>
      <c r="N253" s="48" t="s">
        <v>162</v>
      </c>
      <c r="O253" s="48" t="s">
        <v>0</v>
      </c>
      <c r="P253" s="48" t="s">
        <v>477</v>
      </c>
      <c r="Q253" s="48"/>
      <c r="R253" s="48"/>
      <c r="S253" s="48"/>
      <c r="T253" s="48"/>
      <c r="U253" s="108"/>
      <c r="V253" s="73"/>
      <c r="W253" s="74"/>
      <c r="X253" s="75"/>
      <c r="Y253" s="299"/>
      <c r="Z253" s="302"/>
      <c r="BI253" s="57"/>
      <c r="BJ253" s="57"/>
      <c r="BK253" s="57"/>
      <c r="BL253" s="57"/>
      <c r="BM253" s="57"/>
      <c r="BN253" s="57"/>
      <c r="BO253" s="57"/>
      <c r="BP253" s="57"/>
      <c r="BQ253" s="57"/>
      <c r="BR253" s="57"/>
      <c r="BS253" s="57"/>
      <c r="BT253" s="57"/>
      <c r="BU253" s="57"/>
      <c r="BV253" s="57"/>
      <c r="BW253" s="57"/>
    </row>
    <row r="254" spans="3:75" ht="21" customHeight="1">
      <c r="C254" s="266"/>
      <c r="D254" s="431"/>
      <c r="E254" s="432"/>
      <c r="F254" s="289" t="s">
        <v>10</v>
      </c>
      <c r="G254" s="250"/>
      <c r="H254" s="221" t="s">
        <v>156</v>
      </c>
      <c r="I254" s="221" t="s">
        <v>159</v>
      </c>
      <c r="J254" s="221" t="s">
        <v>0</v>
      </c>
      <c r="K254" s="221" t="s">
        <v>160</v>
      </c>
      <c r="L254" s="221" t="s">
        <v>0</v>
      </c>
      <c r="M254" s="221" t="s">
        <v>219</v>
      </c>
      <c r="N254" s="48" t="s">
        <v>162</v>
      </c>
      <c r="O254" s="48" t="s">
        <v>0</v>
      </c>
      <c r="P254" s="48" t="s">
        <v>477</v>
      </c>
      <c r="Q254" s="48"/>
      <c r="R254" s="48"/>
      <c r="S254" s="48"/>
      <c r="T254" s="48"/>
      <c r="U254" s="108"/>
      <c r="V254" s="73"/>
      <c r="W254" s="74"/>
      <c r="X254" s="75"/>
      <c r="Y254" s="299"/>
      <c r="Z254" s="302"/>
      <c r="BI254" s="57"/>
      <c r="BJ254" s="57"/>
      <c r="BK254" s="57"/>
      <c r="BL254" s="57"/>
      <c r="BM254" s="57"/>
      <c r="BN254" s="57"/>
      <c r="BO254" s="57"/>
      <c r="BP254" s="57"/>
      <c r="BQ254" s="57"/>
      <c r="BR254" s="57"/>
      <c r="BS254" s="57"/>
      <c r="BT254" s="57"/>
      <c r="BU254" s="57"/>
      <c r="BV254" s="57"/>
      <c r="BW254" s="57"/>
    </row>
    <row r="255" spans="3:75" ht="21" customHeight="1">
      <c r="C255" s="266"/>
      <c r="D255" s="431"/>
      <c r="E255" s="432"/>
      <c r="F255" s="289" t="s">
        <v>2441</v>
      </c>
      <c r="G255" s="250"/>
      <c r="H255" s="221" t="s">
        <v>156</v>
      </c>
      <c r="I255" s="221" t="s">
        <v>159</v>
      </c>
      <c r="J255" s="221" t="s">
        <v>0</v>
      </c>
      <c r="K255" s="221" t="s">
        <v>160</v>
      </c>
      <c r="L255" s="221" t="s">
        <v>0</v>
      </c>
      <c r="M255" s="221" t="s">
        <v>220</v>
      </c>
      <c r="N255" s="48" t="s">
        <v>162</v>
      </c>
      <c r="O255" s="48" t="s">
        <v>0</v>
      </c>
      <c r="P255" s="48" t="s">
        <v>477</v>
      </c>
      <c r="Q255" s="48"/>
      <c r="R255" s="48"/>
      <c r="S255" s="48"/>
      <c r="T255" s="48"/>
      <c r="U255" s="108"/>
      <c r="V255" s="73"/>
      <c r="W255" s="74"/>
      <c r="X255" s="75"/>
      <c r="Y255" s="299"/>
      <c r="Z255" s="302"/>
      <c r="BI255" s="57"/>
      <c r="BJ255" s="57"/>
      <c r="BK255" s="57"/>
      <c r="BL255" s="57"/>
      <c r="BM255" s="57"/>
      <c r="BN255" s="57"/>
      <c r="BO255" s="57"/>
      <c r="BP255" s="57"/>
      <c r="BQ255" s="57"/>
      <c r="BR255" s="57"/>
      <c r="BS255" s="57"/>
      <c r="BT255" s="57"/>
      <c r="BU255" s="57"/>
      <c r="BV255" s="57"/>
      <c r="BW255" s="57"/>
    </row>
    <row r="256" spans="3:75" ht="21" customHeight="1">
      <c r="C256" s="266"/>
      <c r="D256" s="431"/>
      <c r="E256" s="432"/>
      <c r="F256" s="289" t="s">
        <v>2442</v>
      </c>
      <c r="G256" s="250"/>
      <c r="H256" s="221" t="s">
        <v>156</v>
      </c>
      <c r="I256" s="221" t="s">
        <v>159</v>
      </c>
      <c r="J256" s="221" t="s">
        <v>0</v>
      </c>
      <c r="K256" s="221" t="s">
        <v>160</v>
      </c>
      <c r="L256" s="221" t="s">
        <v>0</v>
      </c>
      <c r="M256" s="221" t="s">
        <v>221</v>
      </c>
      <c r="N256" s="48" t="s">
        <v>162</v>
      </c>
      <c r="O256" s="48" t="s">
        <v>0</v>
      </c>
      <c r="P256" s="48" t="s">
        <v>477</v>
      </c>
      <c r="Q256" s="48"/>
      <c r="R256" s="48"/>
      <c r="S256" s="48"/>
      <c r="T256" s="48"/>
      <c r="U256" s="108"/>
      <c r="V256" s="73"/>
      <c r="W256" s="74"/>
      <c r="X256" s="75"/>
      <c r="Y256" s="299"/>
      <c r="Z256" s="302"/>
      <c r="BI256" s="57"/>
      <c r="BJ256" s="57"/>
      <c r="BK256" s="57"/>
      <c r="BL256" s="57"/>
      <c r="BM256" s="57"/>
      <c r="BN256" s="57"/>
      <c r="BO256" s="57"/>
      <c r="BP256" s="57"/>
      <c r="BQ256" s="57"/>
      <c r="BR256" s="57"/>
      <c r="BS256" s="57"/>
      <c r="BT256" s="57"/>
      <c r="BU256" s="57"/>
      <c r="BV256" s="57"/>
      <c r="BW256" s="57"/>
    </row>
    <row r="257" spans="3:75" ht="21" customHeight="1">
      <c r="C257" s="266"/>
      <c r="D257" s="431"/>
      <c r="E257" s="432"/>
      <c r="F257" s="289" t="s">
        <v>11</v>
      </c>
      <c r="G257" s="250"/>
      <c r="H257" s="221" t="s">
        <v>156</v>
      </c>
      <c r="I257" s="221" t="s">
        <v>159</v>
      </c>
      <c r="J257" s="221" t="s">
        <v>0</v>
      </c>
      <c r="K257" s="221" t="s">
        <v>160</v>
      </c>
      <c r="L257" s="221" t="s">
        <v>0</v>
      </c>
      <c r="M257" s="221" t="s">
        <v>222</v>
      </c>
      <c r="N257" s="48" t="s">
        <v>162</v>
      </c>
      <c r="O257" s="48" t="s">
        <v>0</v>
      </c>
      <c r="P257" s="48" t="s">
        <v>477</v>
      </c>
      <c r="Q257" s="48"/>
      <c r="R257" s="48"/>
      <c r="S257" s="48"/>
      <c r="T257" s="48"/>
      <c r="U257" s="108"/>
      <c r="V257" s="73"/>
      <c r="W257" s="74"/>
      <c r="X257" s="75"/>
      <c r="Y257" s="299"/>
      <c r="Z257" s="302"/>
      <c r="BI257" s="57"/>
      <c r="BJ257" s="57"/>
      <c r="BK257" s="57"/>
      <c r="BL257" s="57"/>
      <c r="BM257" s="57"/>
      <c r="BN257" s="57"/>
      <c r="BO257" s="57"/>
      <c r="BP257" s="57"/>
      <c r="BQ257" s="57"/>
      <c r="BR257" s="57"/>
      <c r="BS257" s="57"/>
      <c r="BT257" s="57"/>
      <c r="BU257" s="57"/>
      <c r="BV257" s="57"/>
      <c r="BW257" s="57"/>
    </row>
    <row r="258" spans="3:75" ht="21" customHeight="1">
      <c r="C258" s="266"/>
      <c r="D258" s="431"/>
      <c r="E258" s="432"/>
      <c r="F258" s="329" t="s">
        <v>2598</v>
      </c>
      <c r="G258" s="250"/>
      <c r="H258" s="221" t="s">
        <v>156</v>
      </c>
      <c r="I258" s="221" t="s">
        <v>159</v>
      </c>
      <c r="J258" s="221" t="s">
        <v>0</v>
      </c>
      <c r="K258" s="221" t="s">
        <v>160</v>
      </c>
      <c r="L258" s="221" t="s">
        <v>0</v>
      </c>
      <c r="M258" s="221" t="s">
        <v>252</v>
      </c>
      <c r="N258" s="48" t="s">
        <v>162</v>
      </c>
      <c r="O258" s="48" t="s">
        <v>0</v>
      </c>
      <c r="P258" s="48" t="s">
        <v>477</v>
      </c>
      <c r="Q258" s="48"/>
      <c r="R258" s="48"/>
      <c r="S258" s="48"/>
      <c r="T258" s="48"/>
      <c r="U258" s="108"/>
      <c r="V258" s="73"/>
      <c r="W258" s="74"/>
      <c r="X258" s="75"/>
      <c r="Y258" s="299"/>
      <c r="Z258" s="302"/>
      <c r="BI258" s="57"/>
      <c r="BJ258" s="57"/>
      <c r="BK258" s="57"/>
      <c r="BL258" s="57"/>
      <c r="BM258" s="57"/>
      <c r="BN258" s="57"/>
      <c r="BO258" s="57"/>
      <c r="BP258" s="57"/>
      <c r="BQ258" s="57"/>
      <c r="BR258" s="57"/>
      <c r="BS258" s="57"/>
      <c r="BT258" s="57"/>
      <c r="BU258" s="57"/>
      <c r="BV258" s="57"/>
      <c r="BW258" s="57"/>
    </row>
    <row r="259" spans="3:75" ht="21" customHeight="1">
      <c r="C259" s="266"/>
      <c r="D259" s="431"/>
      <c r="E259" s="432"/>
      <c r="F259" s="289" t="s">
        <v>2443</v>
      </c>
      <c r="G259" s="250"/>
      <c r="H259" s="221" t="s">
        <v>156</v>
      </c>
      <c r="I259" s="221" t="s">
        <v>159</v>
      </c>
      <c r="J259" s="221" t="s">
        <v>0</v>
      </c>
      <c r="K259" s="221" t="s">
        <v>160</v>
      </c>
      <c r="L259" s="221" t="s">
        <v>0</v>
      </c>
      <c r="M259" s="221" t="s">
        <v>223</v>
      </c>
      <c r="N259" s="48" t="s">
        <v>162</v>
      </c>
      <c r="O259" s="48" t="s">
        <v>0</v>
      </c>
      <c r="P259" s="48" t="s">
        <v>477</v>
      </c>
      <c r="Q259" s="48"/>
      <c r="R259" s="48"/>
      <c r="S259" s="48"/>
      <c r="T259" s="48"/>
      <c r="U259" s="108"/>
      <c r="V259" s="73"/>
      <c r="W259" s="74"/>
      <c r="X259" s="75"/>
      <c r="Y259" s="299"/>
      <c r="Z259" s="302"/>
      <c r="BI259" s="57"/>
      <c r="BJ259" s="57"/>
      <c r="BK259" s="57"/>
      <c r="BL259" s="57"/>
      <c r="BM259" s="57"/>
      <c r="BN259" s="57"/>
      <c r="BO259" s="57"/>
      <c r="BP259" s="57"/>
      <c r="BQ259" s="57"/>
      <c r="BR259" s="57"/>
      <c r="BS259" s="57"/>
      <c r="BT259" s="57"/>
      <c r="BU259" s="57"/>
      <c r="BV259" s="57"/>
      <c r="BW259" s="57"/>
    </row>
    <row r="260" spans="3:75" ht="21" customHeight="1">
      <c r="C260" s="266"/>
      <c r="D260" s="431"/>
      <c r="E260" s="432"/>
      <c r="F260" s="289" t="s">
        <v>2444</v>
      </c>
      <c r="G260" s="250"/>
      <c r="H260" s="221" t="s">
        <v>156</v>
      </c>
      <c r="I260" s="221" t="s">
        <v>159</v>
      </c>
      <c r="J260" s="221" t="s">
        <v>0</v>
      </c>
      <c r="K260" s="221" t="s">
        <v>160</v>
      </c>
      <c r="L260" s="221" t="s">
        <v>0</v>
      </c>
      <c r="M260" s="221" t="s">
        <v>224</v>
      </c>
      <c r="N260" s="48" t="s">
        <v>162</v>
      </c>
      <c r="O260" s="48" t="s">
        <v>0</v>
      </c>
      <c r="P260" s="48" t="s">
        <v>477</v>
      </c>
      <c r="Q260" s="48"/>
      <c r="R260" s="48"/>
      <c r="S260" s="48"/>
      <c r="T260" s="48"/>
      <c r="U260" s="108"/>
      <c r="V260" s="73"/>
      <c r="W260" s="74"/>
      <c r="X260" s="75"/>
      <c r="Y260" s="299"/>
      <c r="Z260" s="302"/>
      <c r="BI260" s="57"/>
      <c r="BJ260" s="57"/>
      <c r="BK260" s="57"/>
      <c r="BL260" s="57"/>
      <c r="BM260" s="57"/>
      <c r="BN260" s="57"/>
      <c r="BO260" s="57"/>
      <c r="BP260" s="57"/>
      <c r="BQ260" s="57"/>
      <c r="BR260" s="57"/>
      <c r="BS260" s="57"/>
      <c r="BT260" s="57"/>
      <c r="BU260" s="57"/>
      <c r="BV260" s="57"/>
      <c r="BW260" s="57"/>
    </row>
    <row r="261" spans="3:75" ht="21" customHeight="1">
      <c r="C261" s="266"/>
      <c r="D261" s="431"/>
      <c r="E261" s="432"/>
      <c r="F261" s="289" t="s">
        <v>12</v>
      </c>
      <c r="G261" s="250"/>
      <c r="H261" s="221" t="s">
        <v>156</v>
      </c>
      <c r="I261" s="221" t="s">
        <v>159</v>
      </c>
      <c r="J261" s="221" t="s">
        <v>0</v>
      </c>
      <c r="K261" s="221" t="s">
        <v>160</v>
      </c>
      <c r="L261" s="221" t="s">
        <v>0</v>
      </c>
      <c r="M261" s="221" t="s">
        <v>225</v>
      </c>
      <c r="N261" s="48" t="s">
        <v>162</v>
      </c>
      <c r="O261" s="48" t="s">
        <v>0</v>
      </c>
      <c r="P261" s="48" t="s">
        <v>477</v>
      </c>
      <c r="Q261" s="48"/>
      <c r="R261" s="48"/>
      <c r="S261" s="48"/>
      <c r="T261" s="48"/>
      <c r="U261" s="108"/>
      <c r="V261" s="73"/>
      <c r="W261" s="74"/>
      <c r="X261" s="75"/>
      <c r="Y261" s="299"/>
      <c r="Z261" s="302"/>
      <c r="BI261" s="57"/>
      <c r="BJ261" s="57"/>
      <c r="BK261" s="57"/>
      <c r="BL261" s="57"/>
      <c r="BM261" s="57"/>
      <c r="BN261" s="57"/>
      <c r="BO261" s="57"/>
      <c r="BP261" s="57"/>
      <c r="BQ261" s="57"/>
      <c r="BR261" s="57"/>
      <c r="BS261" s="57"/>
      <c r="BT261" s="57"/>
      <c r="BU261" s="57"/>
      <c r="BV261" s="57"/>
      <c r="BW261" s="57"/>
    </row>
    <row r="262" spans="3:75" ht="21" customHeight="1">
      <c r="C262" s="266"/>
      <c r="D262" s="431"/>
      <c r="E262" s="432"/>
      <c r="F262" s="289" t="s">
        <v>13</v>
      </c>
      <c r="G262" s="250"/>
      <c r="H262" s="221" t="s">
        <v>156</v>
      </c>
      <c r="I262" s="221" t="s">
        <v>159</v>
      </c>
      <c r="J262" s="221" t="s">
        <v>0</v>
      </c>
      <c r="K262" s="221" t="s">
        <v>160</v>
      </c>
      <c r="L262" s="221" t="s">
        <v>0</v>
      </c>
      <c r="M262" s="221" t="s">
        <v>226</v>
      </c>
      <c r="N262" s="48" t="s">
        <v>162</v>
      </c>
      <c r="O262" s="48" t="s">
        <v>0</v>
      </c>
      <c r="P262" s="48" t="s">
        <v>477</v>
      </c>
      <c r="Q262" s="48"/>
      <c r="R262" s="48"/>
      <c r="S262" s="48"/>
      <c r="T262" s="48"/>
      <c r="U262" s="108"/>
      <c r="V262" s="73"/>
      <c r="W262" s="74"/>
      <c r="X262" s="75"/>
      <c r="Y262" s="299"/>
      <c r="Z262" s="302"/>
      <c r="BI262" s="57"/>
      <c r="BJ262" s="57"/>
      <c r="BK262" s="57"/>
      <c r="BL262" s="57"/>
      <c r="BM262" s="57"/>
      <c r="BN262" s="57"/>
      <c r="BO262" s="57"/>
      <c r="BP262" s="57"/>
      <c r="BQ262" s="57"/>
      <c r="BR262" s="57"/>
      <c r="BS262" s="57"/>
      <c r="BT262" s="57"/>
      <c r="BU262" s="57"/>
      <c r="BV262" s="57"/>
      <c r="BW262" s="57"/>
    </row>
    <row r="263" spans="3:75" ht="21" customHeight="1">
      <c r="C263" s="266"/>
      <c r="D263" s="431"/>
      <c r="E263" s="432"/>
      <c r="F263" s="289" t="s">
        <v>14</v>
      </c>
      <c r="G263" s="250"/>
      <c r="H263" s="221" t="s">
        <v>156</v>
      </c>
      <c r="I263" s="221" t="s">
        <v>159</v>
      </c>
      <c r="J263" s="221" t="s">
        <v>0</v>
      </c>
      <c r="K263" s="221" t="s">
        <v>160</v>
      </c>
      <c r="L263" s="221" t="s">
        <v>0</v>
      </c>
      <c r="M263" s="221" t="s">
        <v>227</v>
      </c>
      <c r="N263" s="48" t="s">
        <v>162</v>
      </c>
      <c r="O263" s="48" t="s">
        <v>0</v>
      </c>
      <c r="P263" s="48" t="s">
        <v>477</v>
      </c>
      <c r="Q263" s="48"/>
      <c r="R263" s="48"/>
      <c r="S263" s="48"/>
      <c r="T263" s="48"/>
      <c r="U263" s="108"/>
      <c r="V263" s="73"/>
      <c r="W263" s="74"/>
      <c r="X263" s="75"/>
      <c r="Y263" s="299"/>
      <c r="Z263" s="302"/>
      <c r="BI263" s="57"/>
      <c r="BJ263" s="57"/>
      <c r="BK263" s="57"/>
      <c r="BL263" s="57"/>
      <c r="BM263" s="57"/>
      <c r="BN263" s="57"/>
      <c r="BO263" s="57"/>
      <c r="BP263" s="57"/>
      <c r="BQ263" s="57"/>
      <c r="BR263" s="57"/>
      <c r="BS263" s="57"/>
      <c r="BT263" s="57"/>
      <c r="BU263" s="57"/>
      <c r="BV263" s="57"/>
      <c r="BW263" s="57"/>
    </row>
    <row r="264" spans="3:75" ht="21" customHeight="1">
      <c r="C264" s="266"/>
      <c r="D264" s="431"/>
      <c r="E264" s="432"/>
      <c r="F264" s="289" t="s">
        <v>15</v>
      </c>
      <c r="G264" s="250"/>
      <c r="H264" s="221" t="s">
        <v>156</v>
      </c>
      <c r="I264" s="221" t="s">
        <v>159</v>
      </c>
      <c r="J264" s="221" t="s">
        <v>0</v>
      </c>
      <c r="K264" s="221" t="s">
        <v>160</v>
      </c>
      <c r="L264" s="221" t="s">
        <v>0</v>
      </c>
      <c r="M264" s="221" t="s">
        <v>228</v>
      </c>
      <c r="N264" s="48" t="s">
        <v>162</v>
      </c>
      <c r="O264" s="48" t="s">
        <v>0</v>
      </c>
      <c r="P264" s="48" t="s">
        <v>477</v>
      </c>
      <c r="Q264" s="48"/>
      <c r="R264" s="48"/>
      <c r="S264" s="48"/>
      <c r="T264" s="48"/>
      <c r="U264" s="108"/>
      <c r="V264" s="73"/>
      <c r="W264" s="74"/>
      <c r="X264" s="75"/>
      <c r="Y264" s="299"/>
      <c r="Z264" s="302"/>
      <c r="BI264" s="57"/>
      <c r="BJ264" s="57"/>
      <c r="BK264" s="57"/>
      <c r="BL264" s="57"/>
      <c r="BM264" s="57"/>
      <c r="BN264" s="57"/>
      <c r="BO264" s="57"/>
      <c r="BP264" s="57"/>
      <c r="BQ264" s="57"/>
      <c r="BR264" s="57"/>
      <c r="BS264" s="57"/>
      <c r="BT264" s="57"/>
      <c r="BU264" s="57"/>
      <c r="BV264" s="57"/>
      <c r="BW264" s="57"/>
    </row>
    <row r="265" spans="3:75" ht="21" customHeight="1">
      <c r="C265" s="266"/>
      <c r="D265" s="431"/>
      <c r="E265" s="432"/>
      <c r="F265" s="289" t="s">
        <v>16</v>
      </c>
      <c r="G265" s="250"/>
      <c r="H265" s="221" t="s">
        <v>156</v>
      </c>
      <c r="I265" s="221" t="s">
        <v>159</v>
      </c>
      <c r="J265" s="221" t="s">
        <v>0</v>
      </c>
      <c r="K265" s="221" t="s">
        <v>160</v>
      </c>
      <c r="L265" s="221" t="s">
        <v>0</v>
      </c>
      <c r="M265" s="221" t="s">
        <v>229</v>
      </c>
      <c r="N265" s="48" t="s">
        <v>162</v>
      </c>
      <c r="O265" s="48" t="s">
        <v>0</v>
      </c>
      <c r="P265" s="48" t="s">
        <v>477</v>
      </c>
      <c r="Q265" s="48"/>
      <c r="R265" s="48"/>
      <c r="S265" s="48"/>
      <c r="T265" s="48"/>
      <c r="U265" s="108"/>
      <c r="V265" s="73"/>
      <c r="W265" s="74"/>
      <c r="X265" s="75"/>
      <c r="Y265" s="299"/>
      <c r="Z265" s="302"/>
      <c r="BI265" s="57"/>
      <c r="BJ265" s="57"/>
      <c r="BK265" s="57"/>
      <c r="BL265" s="57"/>
      <c r="BM265" s="57"/>
      <c r="BN265" s="57"/>
      <c r="BO265" s="57"/>
      <c r="BP265" s="57"/>
      <c r="BQ265" s="57"/>
      <c r="BR265" s="57"/>
      <c r="BS265" s="57"/>
      <c r="BT265" s="57"/>
      <c r="BU265" s="57"/>
      <c r="BV265" s="57"/>
      <c r="BW265" s="57"/>
    </row>
    <row r="266" spans="3:75" ht="21" customHeight="1">
      <c r="C266" s="266"/>
      <c r="D266" s="431"/>
      <c r="E266" s="432"/>
      <c r="F266" s="289" t="s">
        <v>17</v>
      </c>
      <c r="G266" s="250"/>
      <c r="H266" s="221" t="s">
        <v>156</v>
      </c>
      <c r="I266" s="221" t="s">
        <v>159</v>
      </c>
      <c r="J266" s="221" t="s">
        <v>0</v>
      </c>
      <c r="K266" s="221" t="s">
        <v>160</v>
      </c>
      <c r="L266" s="221" t="s">
        <v>0</v>
      </c>
      <c r="M266" s="221" t="s">
        <v>230</v>
      </c>
      <c r="N266" s="48" t="s">
        <v>162</v>
      </c>
      <c r="O266" s="48" t="s">
        <v>0</v>
      </c>
      <c r="P266" s="48" t="s">
        <v>477</v>
      </c>
      <c r="Q266" s="48"/>
      <c r="R266" s="48"/>
      <c r="S266" s="48"/>
      <c r="T266" s="48"/>
      <c r="U266" s="108"/>
      <c r="V266" s="73"/>
      <c r="W266" s="74"/>
      <c r="X266" s="75"/>
      <c r="Y266" s="299"/>
      <c r="Z266" s="302"/>
      <c r="BI266" s="57"/>
      <c r="BJ266" s="57"/>
      <c r="BK266" s="57"/>
      <c r="BL266" s="57"/>
      <c r="BM266" s="57"/>
      <c r="BN266" s="57"/>
      <c r="BO266" s="57"/>
      <c r="BP266" s="57"/>
      <c r="BQ266" s="57"/>
      <c r="BR266" s="57"/>
      <c r="BS266" s="57"/>
      <c r="BT266" s="57"/>
      <c r="BU266" s="57"/>
      <c r="BV266" s="57"/>
      <c r="BW266" s="57"/>
    </row>
    <row r="267" spans="3:75" ht="21" customHeight="1">
      <c r="C267" s="266"/>
      <c r="D267" s="431"/>
      <c r="E267" s="432"/>
      <c r="F267" s="289" t="s">
        <v>18</v>
      </c>
      <c r="G267" s="250"/>
      <c r="H267" s="221" t="s">
        <v>156</v>
      </c>
      <c r="I267" s="221" t="s">
        <v>159</v>
      </c>
      <c r="J267" s="221" t="s">
        <v>0</v>
      </c>
      <c r="K267" s="221" t="s">
        <v>160</v>
      </c>
      <c r="L267" s="221" t="s">
        <v>0</v>
      </c>
      <c r="M267" s="221" t="s">
        <v>231</v>
      </c>
      <c r="N267" s="48" t="s">
        <v>162</v>
      </c>
      <c r="O267" s="48" t="s">
        <v>0</v>
      </c>
      <c r="P267" s="48" t="s">
        <v>477</v>
      </c>
      <c r="Q267" s="48"/>
      <c r="R267" s="48"/>
      <c r="S267" s="48"/>
      <c r="T267" s="48"/>
      <c r="U267" s="108"/>
      <c r="V267" s="73"/>
      <c r="W267" s="74"/>
      <c r="X267" s="75"/>
      <c r="Y267" s="299"/>
      <c r="Z267" s="302"/>
      <c r="BI267" s="57"/>
      <c r="BJ267" s="57"/>
      <c r="BK267" s="57"/>
      <c r="BL267" s="57"/>
      <c r="BM267" s="57"/>
      <c r="BN267" s="57"/>
      <c r="BO267" s="57"/>
      <c r="BP267" s="57"/>
      <c r="BQ267" s="57"/>
      <c r="BR267" s="57"/>
      <c r="BS267" s="57"/>
      <c r="BT267" s="57"/>
      <c r="BU267" s="57"/>
      <c r="BV267" s="57"/>
      <c r="BW267" s="57"/>
    </row>
    <row r="268" spans="3:75" ht="21" customHeight="1">
      <c r="C268" s="266"/>
      <c r="D268" s="431"/>
      <c r="E268" s="432"/>
      <c r="F268" s="289" t="s">
        <v>2445</v>
      </c>
      <c r="G268" s="250"/>
      <c r="H268" s="221" t="s">
        <v>156</v>
      </c>
      <c r="I268" s="221" t="s">
        <v>159</v>
      </c>
      <c r="J268" s="221" t="s">
        <v>0</v>
      </c>
      <c r="K268" s="221" t="s">
        <v>160</v>
      </c>
      <c r="L268" s="221" t="s">
        <v>0</v>
      </c>
      <c r="M268" s="221" t="s">
        <v>232</v>
      </c>
      <c r="N268" s="48" t="s">
        <v>162</v>
      </c>
      <c r="O268" s="48" t="s">
        <v>0</v>
      </c>
      <c r="P268" s="48" t="s">
        <v>477</v>
      </c>
      <c r="Q268" s="48"/>
      <c r="R268" s="48"/>
      <c r="S268" s="48"/>
      <c r="T268" s="48"/>
      <c r="U268" s="108"/>
      <c r="V268" s="73"/>
      <c r="W268" s="74"/>
      <c r="X268" s="75"/>
      <c r="Y268" s="299"/>
      <c r="Z268" s="302"/>
      <c r="BI268" s="57"/>
      <c r="BJ268" s="57"/>
      <c r="BK268" s="57"/>
      <c r="BL268" s="57"/>
      <c r="BM268" s="57"/>
      <c r="BN268" s="57"/>
      <c r="BO268" s="57"/>
      <c r="BP268" s="57"/>
      <c r="BQ268" s="57"/>
      <c r="BR268" s="57"/>
      <c r="BS268" s="57"/>
      <c r="BT268" s="57"/>
      <c r="BU268" s="57"/>
      <c r="BV268" s="57"/>
      <c r="BW268" s="57"/>
    </row>
    <row r="269" spans="3:75" ht="21" customHeight="1">
      <c r="C269" s="266"/>
      <c r="D269" s="431"/>
      <c r="E269" s="432"/>
      <c r="F269" s="289" t="s">
        <v>19</v>
      </c>
      <c r="G269" s="250"/>
      <c r="H269" s="221" t="s">
        <v>156</v>
      </c>
      <c r="I269" s="221" t="s">
        <v>159</v>
      </c>
      <c r="J269" s="221" t="s">
        <v>0</v>
      </c>
      <c r="K269" s="221" t="s">
        <v>160</v>
      </c>
      <c r="L269" s="221" t="s">
        <v>0</v>
      </c>
      <c r="M269" s="221" t="s">
        <v>233</v>
      </c>
      <c r="N269" s="48" t="s">
        <v>162</v>
      </c>
      <c r="O269" s="48" t="s">
        <v>0</v>
      </c>
      <c r="P269" s="48" t="s">
        <v>477</v>
      </c>
      <c r="Q269" s="48"/>
      <c r="R269" s="48"/>
      <c r="S269" s="48"/>
      <c r="T269" s="48"/>
      <c r="U269" s="108"/>
      <c r="V269" s="73"/>
      <c r="W269" s="74"/>
      <c r="X269" s="75"/>
      <c r="Y269" s="299"/>
      <c r="Z269" s="302"/>
      <c r="BI269" s="57"/>
      <c r="BJ269" s="57"/>
      <c r="BK269" s="57"/>
      <c r="BL269" s="57"/>
      <c r="BM269" s="57"/>
      <c r="BN269" s="57"/>
      <c r="BO269" s="57"/>
      <c r="BP269" s="57"/>
      <c r="BQ269" s="57"/>
      <c r="BR269" s="57"/>
      <c r="BS269" s="57"/>
      <c r="BT269" s="57"/>
      <c r="BU269" s="57"/>
      <c r="BV269" s="57"/>
      <c r="BW269" s="57"/>
    </row>
    <row r="270" spans="3:75" ht="21" customHeight="1">
      <c r="C270" s="266"/>
      <c r="D270" s="431"/>
      <c r="E270" s="432"/>
      <c r="F270" s="289" t="s">
        <v>20</v>
      </c>
      <c r="G270" s="250"/>
      <c r="H270" s="221" t="s">
        <v>156</v>
      </c>
      <c r="I270" s="221" t="s">
        <v>159</v>
      </c>
      <c r="J270" s="221" t="s">
        <v>0</v>
      </c>
      <c r="K270" s="221" t="s">
        <v>160</v>
      </c>
      <c r="L270" s="221" t="s">
        <v>0</v>
      </c>
      <c r="M270" s="221" t="s">
        <v>234</v>
      </c>
      <c r="N270" s="48" t="s">
        <v>162</v>
      </c>
      <c r="O270" s="48" t="s">
        <v>0</v>
      </c>
      <c r="P270" s="48" t="s">
        <v>477</v>
      </c>
      <c r="Q270" s="48"/>
      <c r="R270" s="48"/>
      <c r="S270" s="48"/>
      <c r="T270" s="48"/>
      <c r="U270" s="108"/>
      <c r="V270" s="73"/>
      <c r="W270" s="74"/>
      <c r="X270" s="75"/>
      <c r="Y270" s="299"/>
      <c r="Z270" s="302"/>
      <c r="BI270" s="57"/>
      <c r="BJ270" s="57"/>
      <c r="BK270" s="57"/>
      <c r="BL270" s="57"/>
      <c r="BM270" s="57"/>
      <c r="BN270" s="57"/>
      <c r="BO270" s="57"/>
      <c r="BP270" s="57"/>
      <c r="BQ270" s="57"/>
      <c r="BR270" s="57"/>
      <c r="BS270" s="57"/>
      <c r="BT270" s="57"/>
      <c r="BU270" s="57"/>
      <c r="BV270" s="57"/>
      <c r="BW270" s="57"/>
    </row>
    <row r="271" spans="3:75" ht="21" customHeight="1">
      <c r="C271" s="266"/>
      <c r="D271" s="431"/>
      <c r="E271" s="432"/>
      <c r="F271" s="289" t="s">
        <v>2446</v>
      </c>
      <c r="G271" s="250"/>
      <c r="H271" s="221" t="s">
        <v>156</v>
      </c>
      <c r="I271" s="221" t="s">
        <v>159</v>
      </c>
      <c r="J271" s="221" t="s">
        <v>0</v>
      </c>
      <c r="K271" s="221" t="s">
        <v>160</v>
      </c>
      <c r="L271" s="221" t="s">
        <v>0</v>
      </c>
      <c r="M271" s="221" t="s">
        <v>235</v>
      </c>
      <c r="N271" s="48" t="s">
        <v>162</v>
      </c>
      <c r="O271" s="48" t="s">
        <v>0</v>
      </c>
      <c r="P271" s="48" t="s">
        <v>477</v>
      </c>
      <c r="Q271" s="48"/>
      <c r="R271" s="48"/>
      <c r="S271" s="48"/>
      <c r="T271" s="48"/>
      <c r="U271" s="108"/>
      <c r="V271" s="73"/>
      <c r="W271" s="74"/>
      <c r="X271" s="75"/>
      <c r="Y271" s="299"/>
      <c r="Z271" s="302"/>
      <c r="BI271" s="57"/>
      <c r="BJ271" s="57"/>
      <c r="BK271" s="57"/>
      <c r="BL271" s="57"/>
      <c r="BM271" s="57"/>
      <c r="BN271" s="57"/>
      <c r="BO271" s="57"/>
      <c r="BP271" s="57"/>
      <c r="BQ271" s="57"/>
      <c r="BR271" s="57"/>
      <c r="BS271" s="57"/>
      <c r="BT271" s="57"/>
      <c r="BU271" s="57"/>
      <c r="BV271" s="57"/>
      <c r="BW271" s="57"/>
    </row>
    <row r="272" spans="3:75" ht="21" customHeight="1">
      <c r="C272" s="266"/>
      <c r="D272" s="431"/>
      <c r="E272" s="432"/>
      <c r="F272" s="289" t="s">
        <v>21</v>
      </c>
      <c r="G272" s="250"/>
      <c r="H272" s="221" t="s">
        <v>156</v>
      </c>
      <c r="I272" s="221" t="s">
        <v>159</v>
      </c>
      <c r="J272" s="221" t="s">
        <v>0</v>
      </c>
      <c r="K272" s="221" t="s">
        <v>160</v>
      </c>
      <c r="L272" s="221" t="s">
        <v>0</v>
      </c>
      <c r="M272" s="221" t="s">
        <v>236</v>
      </c>
      <c r="N272" s="48" t="s">
        <v>162</v>
      </c>
      <c r="O272" s="48" t="s">
        <v>0</v>
      </c>
      <c r="P272" s="48" t="s">
        <v>477</v>
      </c>
      <c r="Q272" s="48"/>
      <c r="R272" s="48"/>
      <c r="S272" s="48"/>
      <c r="T272" s="48"/>
      <c r="U272" s="108"/>
      <c r="V272" s="73"/>
      <c r="W272" s="74"/>
      <c r="X272" s="75"/>
      <c r="Y272" s="299"/>
      <c r="Z272" s="299"/>
      <c r="AA272" s="300"/>
      <c r="AB272" s="300"/>
      <c r="AC272" s="300"/>
      <c r="AD272" s="300"/>
      <c r="AE272" s="300"/>
      <c r="AF272" s="300"/>
      <c r="AG272" s="300"/>
      <c r="AH272" s="300"/>
      <c r="AI272" s="300"/>
      <c r="AJ272" s="300"/>
      <c r="AK272" s="300"/>
      <c r="AL272" s="300"/>
      <c r="AM272" s="300"/>
      <c r="AN272" s="300"/>
      <c r="AO272" s="300"/>
      <c r="AP272" s="300"/>
      <c r="AQ272" s="300"/>
      <c r="AR272" s="300"/>
      <c r="AS272" s="300"/>
      <c r="BI272" s="57"/>
      <c r="BJ272" s="57"/>
      <c r="BK272" s="57"/>
      <c r="BL272" s="57"/>
      <c r="BM272" s="57"/>
      <c r="BN272" s="57"/>
      <c r="BO272" s="57"/>
      <c r="BP272" s="57"/>
      <c r="BQ272" s="57"/>
      <c r="BR272" s="57"/>
      <c r="BS272" s="57"/>
      <c r="BT272" s="57"/>
      <c r="BU272" s="57"/>
      <c r="BV272" s="57"/>
      <c r="BW272" s="57"/>
    </row>
    <row r="273" spans="3:75" ht="21" customHeight="1">
      <c r="C273" s="266"/>
      <c r="D273" s="431"/>
      <c r="E273" s="432"/>
      <c r="F273" s="289" t="s">
        <v>2447</v>
      </c>
      <c r="G273" s="250"/>
      <c r="H273" s="221" t="s">
        <v>156</v>
      </c>
      <c r="I273" s="221" t="s">
        <v>159</v>
      </c>
      <c r="J273" s="221" t="s">
        <v>0</v>
      </c>
      <c r="K273" s="221" t="s">
        <v>160</v>
      </c>
      <c r="L273" s="221" t="s">
        <v>0</v>
      </c>
      <c r="M273" s="221" t="s">
        <v>237</v>
      </c>
      <c r="N273" s="48" t="s">
        <v>162</v>
      </c>
      <c r="O273" s="48" t="s">
        <v>0</v>
      </c>
      <c r="P273" s="48" t="s">
        <v>477</v>
      </c>
      <c r="Q273" s="48"/>
      <c r="R273" s="48"/>
      <c r="S273" s="48"/>
      <c r="T273" s="48"/>
      <c r="U273" s="108"/>
      <c r="V273" s="73"/>
      <c r="W273" s="74"/>
      <c r="X273" s="75"/>
      <c r="Y273" s="299"/>
      <c r="Z273" s="299"/>
      <c r="AA273" s="300"/>
      <c r="AB273" s="300"/>
      <c r="AC273" s="300"/>
      <c r="AD273" s="300"/>
      <c r="AE273" s="300"/>
      <c r="AF273" s="300"/>
      <c r="AG273" s="300"/>
      <c r="AH273" s="300"/>
      <c r="AI273" s="300"/>
      <c r="AJ273" s="300"/>
      <c r="AK273" s="300"/>
      <c r="AL273" s="300"/>
      <c r="AM273" s="300"/>
      <c r="AN273" s="300"/>
      <c r="AO273" s="300"/>
      <c r="AP273" s="300"/>
      <c r="AQ273" s="300"/>
      <c r="AR273" s="300"/>
      <c r="AS273" s="300"/>
      <c r="BI273" s="57"/>
      <c r="BJ273" s="57"/>
      <c r="BK273" s="57"/>
      <c r="BL273" s="57"/>
      <c r="BM273" s="57"/>
      <c r="BN273" s="57"/>
      <c r="BO273" s="57"/>
      <c r="BP273" s="57"/>
      <c r="BQ273" s="57"/>
      <c r="BR273" s="57"/>
      <c r="BS273" s="57"/>
      <c r="BT273" s="57"/>
      <c r="BU273" s="57"/>
      <c r="BV273" s="57"/>
      <c r="BW273" s="57"/>
    </row>
    <row r="274" spans="3:75" ht="21" customHeight="1">
      <c r="C274" s="266"/>
      <c r="D274" s="431"/>
      <c r="E274" s="432"/>
      <c r="F274" s="289" t="s">
        <v>2448</v>
      </c>
      <c r="G274" s="250"/>
      <c r="H274" s="221" t="s">
        <v>156</v>
      </c>
      <c r="I274" s="221" t="s">
        <v>159</v>
      </c>
      <c r="J274" s="221" t="s">
        <v>0</v>
      </c>
      <c r="K274" s="221" t="s">
        <v>160</v>
      </c>
      <c r="L274" s="221" t="s">
        <v>0</v>
      </c>
      <c r="M274" s="221" t="s">
        <v>238</v>
      </c>
      <c r="N274" s="48" t="s">
        <v>162</v>
      </c>
      <c r="O274" s="48" t="s">
        <v>0</v>
      </c>
      <c r="P274" s="48" t="s">
        <v>477</v>
      </c>
      <c r="Q274" s="48"/>
      <c r="R274" s="48"/>
      <c r="S274" s="48"/>
      <c r="T274" s="48"/>
      <c r="U274" s="108"/>
      <c r="V274" s="73"/>
      <c r="W274" s="74"/>
      <c r="X274" s="75"/>
      <c r="Y274" s="299"/>
      <c r="Z274" s="299"/>
      <c r="AA274" s="300"/>
      <c r="AB274" s="300"/>
      <c r="AC274" s="300"/>
      <c r="AD274" s="300"/>
      <c r="AE274" s="300"/>
      <c r="AF274" s="300"/>
      <c r="AG274" s="300"/>
      <c r="AH274" s="300"/>
      <c r="AI274" s="300"/>
      <c r="AJ274" s="300"/>
      <c r="AK274" s="300"/>
      <c r="AL274" s="300"/>
      <c r="AM274" s="300"/>
      <c r="AN274" s="300"/>
      <c r="AO274" s="300"/>
      <c r="AP274" s="300"/>
      <c r="AQ274" s="300"/>
      <c r="AR274" s="300"/>
      <c r="AS274" s="300"/>
      <c r="BI274" s="57"/>
      <c r="BJ274" s="57"/>
      <c r="BK274" s="57"/>
      <c r="BL274" s="57"/>
      <c r="BM274" s="57"/>
      <c r="BN274" s="57"/>
      <c r="BO274" s="57"/>
      <c r="BP274" s="57"/>
      <c r="BQ274" s="57"/>
      <c r="BR274" s="57"/>
      <c r="BS274" s="57"/>
      <c r="BT274" s="57"/>
      <c r="BU274" s="57"/>
      <c r="BV274" s="57"/>
      <c r="BW274" s="57"/>
    </row>
    <row r="275" spans="3:75" ht="21" customHeight="1">
      <c r="C275" s="266"/>
      <c r="D275" s="431"/>
      <c r="E275" s="432"/>
      <c r="F275" s="289" t="s">
        <v>22</v>
      </c>
      <c r="G275" s="250"/>
      <c r="H275" s="221" t="s">
        <v>156</v>
      </c>
      <c r="I275" s="221" t="s">
        <v>159</v>
      </c>
      <c r="J275" s="221" t="s">
        <v>0</v>
      </c>
      <c r="K275" s="221" t="s">
        <v>160</v>
      </c>
      <c r="L275" s="221" t="s">
        <v>0</v>
      </c>
      <c r="M275" s="221" t="s">
        <v>239</v>
      </c>
      <c r="N275" s="48" t="s">
        <v>162</v>
      </c>
      <c r="O275" s="48" t="s">
        <v>0</v>
      </c>
      <c r="P275" s="48" t="s">
        <v>477</v>
      </c>
      <c r="Q275" s="48"/>
      <c r="R275" s="48"/>
      <c r="S275" s="48"/>
      <c r="T275" s="48"/>
      <c r="U275" s="108"/>
      <c r="V275" s="73"/>
      <c r="W275" s="74"/>
      <c r="X275" s="75"/>
      <c r="Y275" s="299"/>
      <c r="Z275" s="299"/>
      <c r="AA275" s="300"/>
      <c r="AB275" s="300"/>
      <c r="AC275" s="300"/>
      <c r="AD275" s="300"/>
      <c r="AE275" s="300"/>
      <c r="AF275" s="300"/>
      <c r="AG275" s="300"/>
      <c r="AH275" s="300"/>
      <c r="AI275" s="300"/>
      <c r="AJ275" s="300"/>
      <c r="AK275" s="300"/>
      <c r="AL275" s="300"/>
      <c r="AM275" s="300"/>
      <c r="AN275" s="300"/>
      <c r="AO275" s="300"/>
      <c r="AP275" s="300"/>
      <c r="AQ275" s="300"/>
      <c r="AR275" s="300"/>
      <c r="AS275" s="300"/>
      <c r="BI275" s="57"/>
      <c r="BJ275" s="57"/>
      <c r="BK275" s="57"/>
      <c r="BL275" s="57"/>
      <c r="BM275" s="57"/>
      <c r="BN275" s="57"/>
      <c r="BO275" s="57"/>
      <c r="BP275" s="57"/>
      <c r="BQ275" s="57"/>
      <c r="BR275" s="57"/>
      <c r="BS275" s="57"/>
      <c r="BT275" s="57"/>
      <c r="BU275" s="57"/>
      <c r="BV275" s="57"/>
      <c r="BW275" s="57"/>
    </row>
    <row r="276" spans="3:75" ht="21" customHeight="1">
      <c r="C276" s="266"/>
      <c r="D276" s="431"/>
      <c r="E276" s="432"/>
      <c r="F276" s="289" t="s">
        <v>23</v>
      </c>
      <c r="G276" s="250"/>
      <c r="H276" s="221" t="s">
        <v>156</v>
      </c>
      <c r="I276" s="221" t="s">
        <v>159</v>
      </c>
      <c r="J276" s="221" t="s">
        <v>0</v>
      </c>
      <c r="K276" s="221" t="s">
        <v>160</v>
      </c>
      <c r="L276" s="221" t="s">
        <v>0</v>
      </c>
      <c r="M276" s="221" t="s">
        <v>240</v>
      </c>
      <c r="N276" s="48" t="s">
        <v>162</v>
      </c>
      <c r="O276" s="48" t="s">
        <v>0</v>
      </c>
      <c r="P276" s="48" t="s">
        <v>477</v>
      </c>
      <c r="Q276" s="48"/>
      <c r="R276" s="48"/>
      <c r="S276" s="48"/>
      <c r="T276" s="48"/>
      <c r="U276" s="108"/>
      <c r="V276" s="73"/>
      <c r="W276" s="74"/>
      <c r="X276" s="75"/>
      <c r="Y276" s="299"/>
      <c r="Z276" s="299"/>
      <c r="AA276" s="300"/>
      <c r="AB276" s="300"/>
      <c r="AC276" s="300"/>
      <c r="AD276" s="300"/>
      <c r="AE276" s="300"/>
      <c r="AF276" s="300"/>
      <c r="AG276" s="300"/>
      <c r="AH276" s="300"/>
      <c r="AI276" s="300"/>
      <c r="AJ276" s="300"/>
      <c r="AK276" s="300"/>
      <c r="AL276" s="300"/>
      <c r="AM276" s="300"/>
      <c r="AN276" s="300"/>
      <c r="AO276" s="300"/>
      <c r="AP276" s="300"/>
      <c r="AQ276" s="300"/>
      <c r="AR276" s="300"/>
      <c r="AS276" s="300"/>
      <c r="BI276" s="57"/>
      <c r="BJ276" s="57"/>
      <c r="BK276" s="57"/>
      <c r="BL276" s="57"/>
      <c r="BM276" s="57"/>
      <c r="BN276" s="57"/>
      <c r="BO276" s="57"/>
      <c r="BP276" s="57"/>
      <c r="BQ276" s="57"/>
      <c r="BR276" s="57"/>
      <c r="BS276" s="57"/>
      <c r="BT276" s="57"/>
      <c r="BU276" s="57"/>
      <c r="BV276" s="57"/>
      <c r="BW276" s="57"/>
    </row>
    <row r="277" spans="3:75" ht="21" customHeight="1">
      <c r="C277" s="266"/>
      <c r="D277" s="431"/>
      <c r="E277" s="432"/>
      <c r="F277" s="289" t="s">
        <v>2449</v>
      </c>
      <c r="G277" s="250"/>
      <c r="H277" s="221" t="s">
        <v>156</v>
      </c>
      <c r="I277" s="221" t="s">
        <v>159</v>
      </c>
      <c r="J277" s="221" t="s">
        <v>0</v>
      </c>
      <c r="K277" s="221" t="s">
        <v>160</v>
      </c>
      <c r="L277" s="221" t="s">
        <v>0</v>
      </c>
      <c r="M277" s="221" t="s">
        <v>241</v>
      </c>
      <c r="N277" s="48" t="s">
        <v>162</v>
      </c>
      <c r="O277" s="48" t="s">
        <v>0</v>
      </c>
      <c r="P277" s="48" t="s">
        <v>477</v>
      </c>
      <c r="Q277" s="48"/>
      <c r="R277" s="48"/>
      <c r="S277" s="48"/>
      <c r="T277" s="48"/>
      <c r="U277" s="108"/>
      <c r="V277" s="73"/>
      <c r="W277" s="74"/>
      <c r="X277" s="75"/>
      <c r="Y277" s="299"/>
      <c r="Z277" s="299"/>
      <c r="AA277" s="300"/>
      <c r="AB277" s="300"/>
      <c r="AC277" s="300"/>
      <c r="AD277" s="300"/>
      <c r="AE277" s="300"/>
      <c r="AF277" s="300"/>
      <c r="AG277" s="300"/>
      <c r="AH277" s="300"/>
      <c r="AI277" s="300"/>
      <c r="AJ277" s="300"/>
      <c r="AK277" s="300"/>
      <c r="AL277" s="300"/>
      <c r="AM277" s="300"/>
      <c r="AN277" s="300"/>
      <c r="AO277" s="300"/>
      <c r="AP277" s="300"/>
      <c r="AQ277" s="300"/>
      <c r="AR277" s="300"/>
      <c r="AS277" s="300"/>
      <c r="BI277" s="57"/>
      <c r="BJ277" s="57"/>
      <c r="BK277" s="57"/>
      <c r="BL277" s="57"/>
      <c r="BM277" s="57"/>
      <c r="BN277" s="57"/>
      <c r="BO277" s="57"/>
      <c r="BP277" s="57"/>
      <c r="BQ277" s="57"/>
      <c r="BR277" s="57"/>
      <c r="BS277" s="57"/>
      <c r="BT277" s="57"/>
      <c r="BU277" s="57"/>
      <c r="BV277" s="57"/>
      <c r="BW277" s="57"/>
    </row>
    <row r="278" spans="3:75" ht="21" customHeight="1">
      <c r="C278" s="266"/>
      <c r="D278" s="431"/>
      <c r="E278" s="432"/>
      <c r="F278" s="289" t="s">
        <v>24</v>
      </c>
      <c r="G278" s="250"/>
      <c r="H278" s="221" t="s">
        <v>156</v>
      </c>
      <c r="I278" s="221" t="s">
        <v>159</v>
      </c>
      <c r="J278" s="221" t="s">
        <v>0</v>
      </c>
      <c r="K278" s="221" t="s">
        <v>160</v>
      </c>
      <c r="L278" s="221" t="s">
        <v>0</v>
      </c>
      <c r="M278" s="221" t="s">
        <v>242</v>
      </c>
      <c r="N278" s="48" t="s">
        <v>162</v>
      </c>
      <c r="O278" s="48" t="s">
        <v>0</v>
      </c>
      <c r="P278" s="48" t="s">
        <v>477</v>
      </c>
      <c r="Q278" s="48"/>
      <c r="R278" s="48"/>
      <c r="S278" s="48"/>
      <c r="T278" s="48"/>
      <c r="U278" s="108"/>
      <c r="V278" s="73"/>
      <c r="W278" s="74"/>
      <c r="X278" s="75"/>
      <c r="Y278" s="299"/>
      <c r="Z278" s="299"/>
      <c r="AA278" s="300"/>
      <c r="AB278" s="300"/>
      <c r="AC278" s="300"/>
      <c r="AD278" s="300"/>
      <c r="AE278" s="300"/>
      <c r="AF278" s="300"/>
      <c r="AG278" s="300"/>
      <c r="AH278" s="300"/>
      <c r="AI278" s="300"/>
      <c r="AJ278" s="300"/>
      <c r="AK278" s="300"/>
      <c r="AL278" s="300"/>
      <c r="AM278" s="300"/>
      <c r="AN278" s="300"/>
      <c r="AO278" s="300"/>
      <c r="AP278" s="300"/>
      <c r="AQ278" s="300"/>
      <c r="AR278" s="300"/>
      <c r="AS278" s="300"/>
      <c r="BI278" s="57"/>
      <c r="BJ278" s="57"/>
      <c r="BK278" s="57"/>
      <c r="BL278" s="57"/>
      <c r="BM278" s="57"/>
      <c r="BN278" s="57"/>
      <c r="BO278" s="57"/>
      <c r="BP278" s="57"/>
      <c r="BQ278" s="57"/>
      <c r="BR278" s="57"/>
      <c r="BS278" s="57"/>
      <c r="BT278" s="57"/>
      <c r="BU278" s="57"/>
      <c r="BV278" s="57"/>
      <c r="BW278" s="57"/>
    </row>
    <row r="279" spans="3:75" ht="21" customHeight="1">
      <c r="C279" s="266"/>
      <c r="D279" s="431"/>
      <c r="E279" s="432"/>
      <c r="F279" s="289" t="s">
        <v>25</v>
      </c>
      <c r="G279" s="250"/>
      <c r="H279" s="221" t="s">
        <v>156</v>
      </c>
      <c r="I279" s="221" t="s">
        <v>159</v>
      </c>
      <c r="J279" s="221" t="s">
        <v>0</v>
      </c>
      <c r="K279" s="221" t="s">
        <v>160</v>
      </c>
      <c r="L279" s="221" t="s">
        <v>0</v>
      </c>
      <c r="M279" s="221" t="s">
        <v>243</v>
      </c>
      <c r="N279" s="48" t="s">
        <v>162</v>
      </c>
      <c r="O279" s="48" t="s">
        <v>0</v>
      </c>
      <c r="P279" s="48" t="s">
        <v>477</v>
      </c>
      <c r="Q279" s="48"/>
      <c r="R279" s="48"/>
      <c r="S279" s="48"/>
      <c r="T279" s="48"/>
      <c r="U279" s="108"/>
      <c r="V279" s="73"/>
      <c r="W279" s="74"/>
      <c r="X279" s="75"/>
      <c r="Y279" s="299"/>
      <c r="Z279" s="299"/>
      <c r="AA279" s="300"/>
      <c r="AB279" s="300"/>
      <c r="AC279" s="300"/>
      <c r="AD279" s="300"/>
      <c r="AE279" s="300"/>
      <c r="AF279" s="300"/>
      <c r="AG279" s="300"/>
      <c r="AH279" s="300"/>
      <c r="AI279" s="300"/>
      <c r="AJ279" s="300"/>
      <c r="AK279" s="300"/>
      <c r="AL279" s="300"/>
      <c r="AM279" s="300"/>
      <c r="AN279" s="300"/>
      <c r="AO279" s="300"/>
      <c r="AP279" s="300"/>
      <c r="AQ279" s="300"/>
      <c r="AR279" s="300"/>
      <c r="AS279" s="300"/>
      <c r="BI279" s="57"/>
      <c r="BJ279" s="57"/>
      <c r="BK279" s="57"/>
      <c r="BL279" s="57"/>
      <c r="BM279" s="57"/>
      <c r="BN279" s="57"/>
      <c r="BO279" s="57"/>
      <c r="BP279" s="57"/>
      <c r="BQ279" s="57"/>
      <c r="BR279" s="57"/>
      <c r="BS279" s="57"/>
      <c r="BT279" s="57"/>
      <c r="BU279" s="57"/>
      <c r="BV279" s="57"/>
      <c r="BW279" s="57"/>
    </row>
    <row r="280" spans="3:75" ht="21" customHeight="1">
      <c r="C280" s="266"/>
      <c r="D280" s="431"/>
      <c r="E280" s="432"/>
      <c r="F280" s="289" t="s">
        <v>2450</v>
      </c>
      <c r="G280" s="250"/>
      <c r="H280" s="221" t="s">
        <v>156</v>
      </c>
      <c r="I280" s="221" t="s">
        <v>159</v>
      </c>
      <c r="J280" s="221" t="s">
        <v>0</v>
      </c>
      <c r="K280" s="221" t="s">
        <v>160</v>
      </c>
      <c r="L280" s="221" t="s">
        <v>0</v>
      </c>
      <c r="M280" s="221" t="s">
        <v>244</v>
      </c>
      <c r="N280" s="48" t="s">
        <v>162</v>
      </c>
      <c r="O280" s="48" t="s">
        <v>0</v>
      </c>
      <c r="P280" s="48" t="s">
        <v>477</v>
      </c>
      <c r="Q280" s="48"/>
      <c r="R280" s="48"/>
      <c r="S280" s="48"/>
      <c r="T280" s="48"/>
      <c r="U280" s="108"/>
      <c r="V280" s="73"/>
      <c r="W280" s="74"/>
      <c r="X280" s="75"/>
      <c r="Y280" s="299"/>
      <c r="Z280" s="299"/>
      <c r="AA280" s="300"/>
      <c r="AB280" s="300"/>
      <c r="AC280" s="300"/>
      <c r="AD280" s="300"/>
      <c r="AE280" s="300"/>
      <c r="AF280" s="300"/>
      <c r="AG280" s="300"/>
      <c r="AH280" s="300"/>
      <c r="AI280" s="300"/>
      <c r="AJ280" s="300"/>
      <c r="AK280" s="300"/>
      <c r="AL280" s="300"/>
      <c r="AM280" s="300"/>
      <c r="AN280" s="300"/>
      <c r="AO280" s="300"/>
      <c r="AP280" s="300"/>
      <c r="AQ280" s="300"/>
      <c r="AR280" s="300"/>
      <c r="AS280" s="300"/>
      <c r="BI280" s="57"/>
      <c r="BJ280" s="57"/>
      <c r="BK280" s="57"/>
      <c r="BL280" s="57"/>
      <c r="BM280" s="57"/>
      <c r="BN280" s="57"/>
      <c r="BO280" s="57"/>
      <c r="BP280" s="57"/>
      <c r="BQ280" s="57"/>
      <c r="BR280" s="57"/>
      <c r="BS280" s="57"/>
      <c r="BT280" s="57"/>
      <c r="BU280" s="57"/>
      <c r="BV280" s="57"/>
      <c r="BW280" s="57"/>
    </row>
    <row r="281" spans="3:75" ht="21" customHeight="1">
      <c r="C281" s="266"/>
      <c r="D281" s="431"/>
      <c r="E281" s="432"/>
      <c r="F281" s="289" t="s">
        <v>26</v>
      </c>
      <c r="G281" s="250"/>
      <c r="H281" s="221" t="s">
        <v>156</v>
      </c>
      <c r="I281" s="221" t="s">
        <v>159</v>
      </c>
      <c r="J281" s="221" t="s">
        <v>0</v>
      </c>
      <c r="K281" s="221" t="s">
        <v>160</v>
      </c>
      <c r="L281" s="221" t="s">
        <v>0</v>
      </c>
      <c r="M281" s="221" t="s">
        <v>245</v>
      </c>
      <c r="N281" s="48" t="s">
        <v>162</v>
      </c>
      <c r="O281" s="48" t="s">
        <v>0</v>
      </c>
      <c r="P281" s="48" t="s">
        <v>477</v>
      </c>
      <c r="Q281" s="48"/>
      <c r="R281" s="48"/>
      <c r="S281" s="48"/>
      <c r="T281" s="48"/>
      <c r="U281" s="108"/>
      <c r="V281" s="73"/>
      <c r="W281" s="74"/>
      <c r="X281" s="75"/>
      <c r="Y281" s="299"/>
      <c r="Z281" s="299"/>
      <c r="AA281" s="300"/>
      <c r="AB281" s="300"/>
      <c r="AC281" s="300"/>
      <c r="AD281" s="300"/>
      <c r="AE281" s="300"/>
      <c r="AF281" s="300"/>
      <c r="AG281" s="300"/>
      <c r="AH281" s="300"/>
      <c r="AI281" s="300"/>
      <c r="AJ281" s="300"/>
      <c r="AK281" s="300"/>
      <c r="AL281" s="300"/>
      <c r="AM281" s="300"/>
      <c r="AN281" s="300"/>
      <c r="AO281" s="300"/>
      <c r="AP281" s="300"/>
      <c r="AQ281" s="300"/>
      <c r="AR281" s="300"/>
      <c r="AS281" s="300"/>
      <c r="BI281" s="57"/>
      <c r="BJ281" s="57"/>
      <c r="BK281" s="57"/>
      <c r="BL281" s="57"/>
      <c r="BM281" s="57"/>
      <c r="BN281" s="57"/>
      <c r="BO281" s="57"/>
      <c r="BP281" s="57"/>
      <c r="BQ281" s="57"/>
      <c r="BR281" s="57"/>
      <c r="BS281" s="57"/>
      <c r="BT281" s="57"/>
      <c r="BU281" s="57"/>
      <c r="BV281" s="57"/>
      <c r="BW281" s="57"/>
    </row>
    <row r="282" spans="3:75" ht="21" customHeight="1">
      <c r="C282" s="266"/>
      <c r="D282" s="431"/>
      <c r="E282" s="432"/>
      <c r="F282" s="289" t="s">
        <v>27</v>
      </c>
      <c r="G282" s="250"/>
      <c r="H282" s="221" t="s">
        <v>156</v>
      </c>
      <c r="I282" s="221" t="s">
        <v>159</v>
      </c>
      <c r="J282" s="221" t="s">
        <v>0</v>
      </c>
      <c r="K282" s="221" t="s">
        <v>160</v>
      </c>
      <c r="L282" s="221" t="s">
        <v>0</v>
      </c>
      <c r="M282" s="221" t="s">
        <v>246</v>
      </c>
      <c r="N282" s="48" t="s">
        <v>162</v>
      </c>
      <c r="O282" s="48" t="s">
        <v>0</v>
      </c>
      <c r="P282" s="48" t="s">
        <v>477</v>
      </c>
      <c r="Q282" s="48"/>
      <c r="R282" s="48"/>
      <c r="S282" s="48"/>
      <c r="T282" s="48"/>
      <c r="U282" s="108"/>
      <c r="V282" s="73"/>
      <c r="W282" s="74"/>
      <c r="X282" s="75"/>
      <c r="Y282" s="299"/>
      <c r="Z282" s="299"/>
      <c r="AA282" s="300"/>
      <c r="AB282" s="300"/>
      <c r="AC282" s="300"/>
      <c r="AD282" s="300"/>
      <c r="AE282" s="300"/>
      <c r="AF282" s="300"/>
      <c r="AG282" s="300"/>
      <c r="AH282" s="300"/>
      <c r="AI282" s="300"/>
      <c r="AJ282" s="300"/>
      <c r="AK282" s="300"/>
      <c r="AL282" s="300"/>
      <c r="AM282" s="300"/>
      <c r="AN282" s="300"/>
      <c r="AO282" s="300"/>
      <c r="AP282" s="300"/>
      <c r="AQ282" s="300"/>
      <c r="AR282" s="300"/>
      <c r="AS282" s="300"/>
      <c r="BI282" s="57"/>
      <c r="BJ282" s="57"/>
      <c r="BK282" s="57"/>
      <c r="BL282" s="57"/>
      <c r="BM282" s="57"/>
      <c r="BN282" s="57"/>
      <c r="BO282" s="57"/>
      <c r="BP282" s="57"/>
      <c r="BQ282" s="57"/>
      <c r="BR282" s="57"/>
      <c r="BS282" s="57"/>
      <c r="BT282" s="57"/>
      <c r="BU282" s="57"/>
      <c r="BV282" s="57"/>
      <c r="BW282" s="57"/>
    </row>
    <row r="283" spans="3:75" ht="21" customHeight="1">
      <c r="C283" s="266"/>
      <c r="D283" s="431"/>
      <c r="E283" s="432"/>
      <c r="F283" s="289" t="s">
        <v>2451</v>
      </c>
      <c r="G283" s="250"/>
      <c r="H283" s="221" t="s">
        <v>156</v>
      </c>
      <c r="I283" s="221" t="s">
        <v>159</v>
      </c>
      <c r="J283" s="221" t="s">
        <v>0</v>
      </c>
      <c r="K283" s="221" t="s">
        <v>160</v>
      </c>
      <c r="L283" s="221" t="s">
        <v>0</v>
      </c>
      <c r="M283" s="221" t="s">
        <v>247</v>
      </c>
      <c r="N283" s="48" t="s">
        <v>162</v>
      </c>
      <c r="O283" s="48" t="s">
        <v>0</v>
      </c>
      <c r="P283" s="48" t="s">
        <v>477</v>
      </c>
      <c r="Q283" s="48"/>
      <c r="R283" s="48"/>
      <c r="S283" s="48"/>
      <c r="T283" s="48"/>
      <c r="U283" s="108"/>
      <c r="V283" s="73"/>
      <c r="W283" s="74"/>
      <c r="X283" s="75"/>
      <c r="Y283" s="299"/>
      <c r="Z283" s="299"/>
      <c r="AA283" s="300"/>
      <c r="AB283" s="300"/>
      <c r="AC283" s="300"/>
      <c r="AD283" s="300"/>
      <c r="AE283" s="300"/>
      <c r="AF283" s="300"/>
      <c r="AG283" s="300"/>
      <c r="AH283" s="300"/>
      <c r="AI283" s="300"/>
      <c r="AJ283" s="300"/>
      <c r="AK283" s="300"/>
      <c r="AL283" s="300"/>
      <c r="AM283" s="300"/>
      <c r="AN283" s="300"/>
      <c r="AO283" s="300"/>
      <c r="AP283" s="300"/>
      <c r="AQ283" s="300"/>
      <c r="AR283" s="300"/>
      <c r="AS283" s="300"/>
      <c r="BI283" s="57"/>
      <c r="BJ283" s="57"/>
      <c r="BK283" s="57"/>
      <c r="BL283" s="57"/>
      <c r="BM283" s="57"/>
      <c r="BN283" s="57"/>
      <c r="BO283" s="57"/>
      <c r="BP283" s="57"/>
      <c r="BQ283" s="57"/>
      <c r="BR283" s="57"/>
      <c r="BS283" s="57"/>
      <c r="BT283" s="57"/>
      <c r="BU283" s="57"/>
      <c r="BV283" s="57"/>
      <c r="BW283" s="57"/>
    </row>
    <row r="284" spans="3:75" ht="21" customHeight="1">
      <c r="C284" s="266"/>
      <c r="D284" s="431"/>
      <c r="E284" s="432"/>
      <c r="F284" s="289" t="s">
        <v>28</v>
      </c>
      <c r="G284" s="250"/>
      <c r="H284" s="221" t="s">
        <v>156</v>
      </c>
      <c r="I284" s="221" t="s">
        <v>159</v>
      </c>
      <c r="J284" s="221" t="s">
        <v>0</v>
      </c>
      <c r="K284" s="221" t="s">
        <v>160</v>
      </c>
      <c r="L284" s="221" t="s">
        <v>0</v>
      </c>
      <c r="M284" s="221" t="s">
        <v>248</v>
      </c>
      <c r="N284" s="48" t="s">
        <v>162</v>
      </c>
      <c r="O284" s="48" t="s">
        <v>0</v>
      </c>
      <c r="P284" s="48" t="s">
        <v>477</v>
      </c>
      <c r="Q284" s="48"/>
      <c r="R284" s="48"/>
      <c r="S284" s="48"/>
      <c r="T284" s="48"/>
      <c r="U284" s="108"/>
      <c r="V284" s="73"/>
      <c r="W284" s="74"/>
      <c r="X284" s="75"/>
      <c r="Y284" s="299"/>
      <c r="Z284" s="299"/>
      <c r="AA284" s="300"/>
      <c r="AB284" s="300"/>
      <c r="AC284" s="300"/>
      <c r="AD284" s="300"/>
      <c r="AE284" s="300"/>
      <c r="AF284" s="300"/>
      <c r="AG284" s="300"/>
      <c r="AH284" s="300"/>
      <c r="AI284" s="300"/>
      <c r="AJ284" s="300"/>
      <c r="AK284" s="300"/>
      <c r="AL284" s="300"/>
      <c r="AM284" s="300"/>
      <c r="AN284" s="300"/>
      <c r="AO284" s="300"/>
      <c r="AP284" s="300"/>
      <c r="AQ284" s="300"/>
      <c r="AR284" s="300"/>
      <c r="AS284" s="300"/>
      <c r="BI284" s="57"/>
      <c r="BJ284" s="57"/>
      <c r="BK284" s="57"/>
      <c r="BL284" s="57"/>
      <c r="BM284" s="57"/>
      <c r="BN284" s="57"/>
      <c r="BO284" s="57"/>
      <c r="BP284" s="57"/>
      <c r="BQ284" s="57"/>
      <c r="BR284" s="57"/>
      <c r="BS284" s="57"/>
      <c r="BT284" s="57"/>
      <c r="BU284" s="57"/>
      <c r="BV284" s="57"/>
      <c r="BW284" s="57"/>
    </row>
    <row r="285" spans="3:75" ht="21" customHeight="1">
      <c r="C285" s="266"/>
      <c r="D285" s="431"/>
      <c r="E285" s="432"/>
      <c r="F285" s="289" t="s">
        <v>2452</v>
      </c>
      <c r="G285" s="250"/>
      <c r="H285" s="221" t="s">
        <v>156</v>
      </c>
      <c r="I285" s="221" t="s">
        <v>159</v>
      </c>
      <c r="J285" s="221" t="s">
        <v>0</v>
      </c>
      <c r="K285" s="221" t="s">
        <v>160</v>
      </c>
      <c r="L285" s="221" t="s">
        <v>0</v>
      </c>
      <c r="M285" s="221" t="s">
        <v>249</v>
      </c>
      <c r="N285" s="48" t="s">
        <v>162</v>
      </c>
      <c r="O285" s="48" t="s">
        <v>0</v>
      </c>
      <c r="P285" s="48" t="s">
        <v>477</v>
      </c>
      <c r="Q285" s="48"/>
      <c r="R285" s="48"/>
      <c r="S285" s="48"/>
      <c r="T285" s="48"/>
      <c r="U285" s="108"/>
      <c r="V285" s="73"/>
      <c r="W285" s="74"/>
      <c r="X285" s="75"/>
      <c r="Y285" s="299"/>
      <c r="Z285" s="301"/>
      <c r="AA285" s="264"/>
      <c r="AB285" s="264"/>
      <c r="AC285" s="264"/>
      <c r="AD285" s="264"/>
      <c r="AE285" s="264"/>
      <c r="AF285" s="264"/>
      <c r="AG285" s="264"/>
      <c r="AH285" s="264"/>
      <c r="AI285" s="264"/>
      <c r="AJ285" s="264"/>
      <c r="AK285" s="264"/>
      <c r="AL285" s="264"/>
      <c r="AM285" s="264"/>
      <c r="AN285" s="264"/>
      <c r="AO285" s="264"/>
      <c r="AP285" s="264"/>
      <c r="AQ285" s="264"/>
      <c r="AR285" s="264"/>
      <c r="AS285" s="264"/>
      <c r="BI285" s="57"/>
      <c r="BJ285" s="57"/>
      <c r="BK285" s="57"/>
      <c r="BL285" s="57"/>
      <c r="BM285" s="57"/>
      <c r="BN285" s="57"/>
      <c r="BO285" s="57"/>
      <c r="BP285" s="57"/>
      <c r="BQ285" s="57"/>
      <c r="BR285" s="57"/>
      <c r="BS285" s="57"/>
      <c r="BT285" s="57"/>
      <c r="BU285" s="57"/>
      <c r="BV285" s="57"/>
      <c r="BW285" s="57"/>
    </row>
    <row r="286" spans="3:75" ht="21" customHeight="1">
      <c r="C286" s="266"/>
      <c r="D286" s="431"/>
      <c r="E286" s="432"/>
      <c r="F286" s="289" t="s">
        <v>2453</v>
      </c>
      <c r="G286" s="250"/>
      <c r="H286" s="221" t="s">
        <v>156</v>
      </c>
      <c r="I286" s="221" t="s">
        <v>159</v>
      </c>
      <c r="J286" s="221" t="s">
        <v>0</v>
      </c>
      <c r="K286" s="221" t="s">
        <v>160</v>
      </c>
      <c r="L286" s="221" t="s">
        <v>0</v>
      </c>
      <c r="M286" s="221" t="s">
        <v>250</v>
      </c>
      <c r="N286" s="48" t="s">
        <v>162</v>
      </c>
      <c r="O286" s="48" t="s">
        <v>0</v>
      </c>
      <c r="P286" s="48" t="s">
        <v>477</v>
      </c>
      <c r="Q286" s="48"/>
      <c r="R286" s="48"/>
      <c r="S286" s="48"/>
      <c r="T286" s="48"/>
      <c r="U286" s="108"/>
      <c r="V286" s="73"/>
      <c r="W286" s="74"/>
      <c r="X286" s="75"/>
      <c r="Y286" s="299"/>
      <c r="Z286" s="299"/>
      <c r="AA286" s="300"/>
      <c r="AB286" s="300"/>
      <c r="AC286" s="300"/>
      <c r="AD286" s="300"/>
      <c r="AE286" s="300"/>
      <c r="AF286" s="300"/>
      <c r="AG286" s="300"/>
      <c r="AH286" s="300"/>
      <c r="AI286" s="300"/>
      <c r="AJ286" s="300"/>
      <c r="AK286" s="300"/>
      <c r="AL286" s="300"/>
      <c r="AM286" s="300"/>
      <c r="AN286" s="300"/>
      <c r="AO286" s="300"/>
      <c r="AP286" s="300"/>
      <c r="AQ286" s="300"/>
      <c r="AR286" s="300"/>
      <c r="AS286" s="300"/>
      <c r="BI286" s="57"/>
      <c r="BJ286" s="57"/>
      <c r="BK286" s="57"/>
      <c r="BL286" s="57"/>
      <c r="BM286" s="57"/>
      <c r="BN286" s="57"/>
      <c r="BO286" s="57"/>
      <c r="BP286" s="57"/>
      <c r="BQ286" s="57"/>
      <c r="BR286" s="57"/>
      <c r="BS286" s="57"/>
      <c r="BT286" s="57"/>
      <c r="BU286" s="57"/>
      <c r="BV286" s="57"/>
      <c r="BW286" s="57"/>
    </row>
    <row r="287" spans="3:75" ht="21" customHeight="1">
      <c r="C287" s="266"/>
      <c r="D287" s="431"/>
      <c r="E287" s="432"/>
      <c r="F287" s="289" t="s">
        <v>2454</v>
      </c>
      <c r="G287" s="250"/>
      <c r="H287" s="221" t="s">
        <v>156</v>
      </c>
      <c r="I287" s="221" t="s">
        <v>159</v>
      </c>
      <c r="J287" s="221" t="s">
        <v>0</v>
      </c>
      <c r="K287" s="221" t="s">
        <v>160</v>
      </c>
      <c r="L287" s="221" t="s">
        <v>0</v>
      </c>
      <c r="M287" s="221" t="s">
        <v>251</v>
      </c>
      <c r="N287" s="48" t="s">
        <v>162</v>
      </c>
      <c r="O287" s="48" t="s">
        <v>0</v>
      </c>
      <c r="P287" s="48" t="s">
        <v>477</v>
      </c>
      <c r="Q287" s="48"/>
      <c r="R287" s="48"/>
      <c r="S287" s="48"/>
      <c r="T287" s="48"/>
      <c r="U287" s="108"/>
      <c r="V287" s="73"/>
      <c r="W287" s="74"/>
      <c r="X287" s="75"/>
      <c r="Y287" s="299"/>
      <c r="Z287" s="299"/>
      <c r="AA287" s="300"/>
      <c r="AB287" s="300"/>
      <c r="AC287" s="300"/>
      <c r="AD287" s="300"/>
      <c r="AE287" s="300"/>
      <c r="AF287" s="300"/>
      <c r="AG287" s="300"/>
      <c r="AH287" s="300"/>
      <c r="AI287" s="300"/>
      <c r="AJ287" s="300"/>
      <c r="AK287" s="300"/>
      <c r="AL287" s="300"/>
      <c r="AM287" s="300"/>
      <c r="AN287" s="300"/>
      <c r="AO287" s="300"/>
      <c r="AP287" s="300"/>
      <c r="AQ287" s="300"/>
      <c r="AR287" s="300"/>
      <c r="AS287" s="300"/>
      <c r="BI287" s="57"/>
      <c r="BJ287" s="57"/>
      <c r="BK287" s="57"/>
      <c r="BL287" s="57"/>
      <c r="BM287" s="57"/>
      <c r="BN287" s="57"/>
      <c r="BO287" s="57"/>
      <c r="BP287" s="57"/>
      <c r="BQ287" s="57"/>
      <c r="BR287" s="57"/>
      <c r="BS287" s="57"/>
      <c r="BT287" s="57"/>
      <c r="BU287" s="57"/>
      <c r="BV287" s="57"/>
      <c r="BW287" s="57"/>
    </row>
    <row r="288" spans="3:75" ht="21" customHeight="1">
      <c r="C288" s="266"/>
      <c r="D288" s="431"/>
      <c r="E288" s="432"/>
      <c r="F288" s="289" t="s">
        <v>29</v>
      </c>
      <c r="G288" s="250"/>
      <c r="H288" s="221" t="s">
        <v>156</v>
      </c>
      <c r="I288" s="221" t="s">
        <v>159</v>
      </c>
      <c r="J288" s="221" t="s">
        <v>0</v>
      </c>
      <c r="K288" s="221" t="s">
        <v>160</v>
      </c>
      <c r="L288" s="221" t="s">
        <v>0</v>
      </c>
      <c r="M288" s="221" t="s">
        <v>253</v>
      </c>
      <c r="N288" s="48" t="s">
        <v>162</v>
      </c>
      <c r="O288" s="48" t="s">
        <v>0</v>
      </c>
      <c r="P288" s="48" t="s">
        <v>477</v>
      </c>
      <c r="Q288" s="48"/>
      <c r="R288" s="48"/>
      <c r="S288" s="48"/>
      <c r="T288" s="48"/>
      <c r="U288" s="108"/>
      <c r="V288" s="73"/>
      <c r="W288" s="74"/>
      <c r="X288" s="75"/>
      <c r="Y288" s="299"/>
      <c r="Z288" s="299"/>
      <c r="AA288" s="300"/>
      <c r="AB288" s="300"/>
      <c r="AC288" s="300"/>
      <c r="AD288" s="300"/>
      <c r="AE288" s="300"/>
      <c r="AF288" s="300"/>
      <c r="AG288" s="300"/>
      <c r="AH288" s="300"/>
      <c r="AI288" s="300"/>
      <c r="AJ288" s="300"/>
      <c r="AK288" s="300"/>
      <c r="AL288" s="300"/>
      <c r="AM288" s="300"/>
      <c r="AN288" s="300"/>
      <c r="AO288" s="300"/>
      <c r="AP288" s="300"/>
      <c r="AQ288" s="300"/>
      <c r="AR288" s="300"/>
      <c r="AS288" s="300"/>
      <c r="BI288" s="57"/>
      <c r="BJ288" s="57"/>
      <c r="BK288" s="57"/>
      <c r="BL288" s="57"/>
      <c r="BM288" s="57"/>
      <c r="BN288" s="57"/>
      <c r="BO288" s="57"/>
      <c r="BP288" s="57"/>
      <c r="BQ288" s="57"/>
      <c r="BR288" s="57"/>
      <c r="BS288" s="57"/>
      <c r="BT288" s="57"/>
      <c r="BU288" s="57"/>
      <c r="BV288" s="57"/>
      <c r="BW288" s="57"/>
    </row>
    <row r="289" spans="3:75" ht="21" customHeight="1">
      <c r="C289" s="266"/>
      <c r="D289" s="431"/>
      <c r="E289" s="432"/>
      <c r="F289" s="289" t="s">
        <v>2455</v>
      </c>
      <c r="G289" s="250"/>
      <c r="H289" s="221" t="s">
        <v>156</v>
      </c>
      <c r="I289" s="221" t="s">
        <v>159</v>
      </c>
      <c r="J289" s="221" t="s">
        <v>0</v>
      </c>
      <c r="K289" s="221" t="s">
        <v>160</v>
      </c>
      <c r="L289" s="221" t="s">
        <v>0</v>
      </c>
      <c r="M289" s="221" t="s">
        <v>254</v>
      </c>
      <c r="N289" s="48" t="s">
        <v>162</v>
      </c>
      <c r="O289" s="48" t="s">
        <v>0</v>
      </c>
      <c r="P289" s="48" t="s">
        <v>477</v>
      </c>
      <c r="Q289" s="48"/>
      <c r="R289" s="48"/>
      <c r="S289" s="48"/>
      <c r="T289" s="48"/>
      <c r="U289" s="108"/>
      <c r="V289" s="73"/>
      <c r="W289" s="74"/>
      <c r="X289" s="75"/>
      <c r="Y289" s="299"/>
      <c r="Z289" s="299"/>
      <c r="AA289" s="300"/>
      <c r="AB289" s="300"/>
      <c r="AC289" s="300"/>
      <c r="AD289" s="300"/>
      <c r="AE289" s="300"/>
      <c r="AF289" s="300"/>
      <c r="AG289" s="300"/>
      <c r="AH289" s="300"/>
      <c r="AI289" s="300"/>
      <c r="AJ289" s="300"/>
      <c r="AK289" s="300"/>
      <c r="AL289" s="300"/>
      <c r="AM289" s="300"/>
      <c r="AN289" s="300"/>
      <c r="AO289" s="300"/>
      <c r="AP289" s="300"/>
      <c r="AQ289" s="300"/>
      <c r="AR289" s="300"/>
      <c r="AS289" s="300"/>
      <c r="BI289" s="57"/>
      <c r="BJ289" s="57"/>
      <c r="BK289" s="57"/>
      <c r="BL289" s="57"/>
      <c r="BM289" s="57"/>
      <c r="BN289" s="57"/>
      <c r="BO289" s="57"/>
      <c r="BP289" s="57"/>
      <c r="BQ289" s="57"/>
      <c r="BR289" s="57"/>
      <c r="BS289" s="57"/>
      <c r="BT289" s="57"/>
      <c r="BU289" s="57"/>
      <c r="BV289" s="57"/>
      <c r="BW289" s="57"/>
    </row>
    <row r="290" spans="3:75" ht="21" customHeight="1">
      <c r="C290" s="266"/>
      <c r="D290" s="431"/>
      <c r="E290" s="432"/>
      <c r="F290" s="289" t="s">
        <v>30</v>
      </c>
      <c r="G290" s="250"/>
      <c r="H290" s="221" t="s">
        <v>156</v>
      </c>
      <c r="I290" s="221" t="s">
        <v>159</v>
      </c>
      <c r="J290" s="221" t="s">
        <v>0</v>
      </c>
      <c r="K290" s="221" t="s">
        <v>160</v>
      </c>
      <c r="L290" s="221" t="s">
        <v>0</v>
      </c>
      <c r="M290" s="221" t="s">
        <v>255</v>
      </c>
      <c r="N290" s="48" t="s">
        <v>162</v>
      </c>
      <c r="O290" s="48" t="s">
        <v>0</v>
      </c>
      <c r="P290" s="48" t="s">
        <v>477</v>
      </c>
      <c r="Q290" s="48"/>
      <c r="R290" s="48"/>
      <c r="S290" s="48"/>
      <c r="T290" s="48"/>
      <c r="U290" s="108"/>
      <c r="V290" s="73"/>
      <c r="W290" s="74"/>
      <c r="X290" s="75"/>
      <c r="Y290" s="299"/>
      <c r="Z290" s="299"/>
      <c r="AA290" s="300"/>
      <c r="AB290" s="300"/>
      <c r="AC290" s="300"/>
      <c r="AD290" s="300"/>
      <c r="AE290" s="300"/>
      <c r="AF290" s="300"/>
      <c r="AG290" s="300"/>
      <c r="AH290" s="300"/>
      <c r="AI290" s="300"/>
      <c r="AJ290" s="300"/>
      <c r="AK290" s="300"/>
      <c r="AL290" s="300"/>
      <c r="AM290" s="300"/>
      <c r="AN290" s="300"/>
      <c r="AO290" s="300"/>
      <c r="AP290" s="300"/>
      <c r="AQ290" s="300"/>
      <c r="AR290" s="300"/>
      <c r="AS290" s="300"/>
      <c r="BI290" s="57"/>
      <c r="BJ290" s="57"/>
      <c r="BK290" s="57"/>
      <c r="BL290" s="57"/>
      <c r="BM290" s="57"/>
      <c r="BN290" s="57"/>
      <c r="BO290" s="57"/>
      <c r="BP290" s="57"/>
      <c r="BQ290" s="57"/>
      <c r="BR290" s="57"/>
      <c r="BS290" s="57"/>
      <c r="BT290" s="57"/>
      <c r="BU290" s="57"/>
      <c r="BV290" s="57"/>
      <c r="BW290" s="57"/>
    </row>
    <row r="291" spans="3:75" ht="21" customHeight="1">
      <c r="C291" s="266"/>
      <c r="D291" s="431"/>
      <c r="E291" s="432"/>
      <c r="F291" s="289" t="s">
        <v>2456</v>
      </c>
      <c r="G291" s="250"/>
      <c r="H291" s="221" t="s">
        <v>156</v>
      </c>
      <c r="I291" s="221" t="s">
        <v>159</v>
      </c>
      <c r="J291" s="221" t="s">
        <v>0</v>
      </c>
      <c r="K291" s="221" t="s">
        <v>160</v>
      </c>
      <c r="L291" s="221" t="s">
        <v>0</v>
      </c>
      <c r="M291" s="221" t="s">
        <v>256</v>
      </c>
      <c r="N291" s="48" t="s">
        <v>162</v>
      </c>
      <c r="O291" s="48" t="s">
        <v>0</v>
      </c>
      <c r="P291" s="48" t="s">
        <v>477</v>
      </c>
      <c r="Q291" s="48"/>
      <c r="R291" s="48"/>
      <c r="S291" s="48"/>
      <c r="T291" s="48"/>
      <c r="U291" s="108"/>
      <c r="V291" s="73"/>
      <c r="W291" s="74"/>
      <c r="X291" s="75"/>
      <c r="Y291" s="299"/>
      <c r="Z291" s="299"/>
      <c r="AA291" s="300"/>
      <c r="AB291" s="300"/>
      <c r="AC291" s="300"/>
      <c r="AD291" s="300"/>
      <c r="AE291" s="300"/>
      <c r="AF291" s="300"/>
      <c r="AG291" s="300"/>
      <c r="AH291" s="300"/>
      <c r="AI291" s="300"/>
      <c r="AJ291" s="300"/>
      <c r="AK291" s="300"/>
      <c r="AL291" s="300"/>
      <c r="AM291" s="300"/>
      <c r="AN291" s="300"/>
      <c r="AO291" s="300"/>
      <c r="AP291" s="300"/>
      <c r="AQ291" s="300"/>
      <c r="AR291" s="300"/>
      <c r="AS291" s="300"/>
      <c r="BI291" s="57"/>
      <c r="BJ291" s="57"/>
      <c r="BK291" s="57"/>
      <c r="BL291" s="57"/>
      <c r="BM291" s="57"/>
      <c r="BN291" s="57"/>
      <c r="BO291" s="57"/>
      <c r="BP291" s="57"/>
      <c r="BQ291" s="57"/>
      <c r="BR291" s="57"/>
      <c r="BS291" s="57"/>
      <c r="BT291" s="57"/>
      <c r="BU291" s="57"/>
      <c r="BV291" s="57"/>
      <c r="BW291" s="57"/>
    </row>
    <row r="292" spans="3:75" ht="21" customHeight="1">
      <c r="C292" s="266"/>
      <c r="D292" s="431"/>
      <c r="E292" s="432"/>
      <c r="F292" s="289" t="s">
        <v>31</v>
      </c>
      <c r="G292" s="250"/>
      <c r="H292" s="221" t="s">
        <v>156</v>
      </c>
      <c r="I292" s="221" t="s">
        <v>159</v>
      </c>
      <c r="J292" s="221" t="s">
        <v>0</v>
      </c>
      <c r="K292" s="221" t="s">
        <v>160</v>
      </c>
      <c r="L292" s="221" t="s">
        <v>0</v>
      </c>
      <c r="M292" s="221" t="s">
        <v>257</v>
      </c>
      <c r="N292" s="48" t="s">
        <v>162</v>
      </c>
      <c r="O292" s="48" t="s">
        <v>0</v>
      </c>
      <c r="P292" s="48" t="s">
        <v>477</v>
      </c>
      <c r="Q292" s="48"/>
      <c r="R292" s="48"/>
      <c r="S292" s="48"/>
      <c r="T292" s="48"/>
      <c r="U292" s="108"/>
      <c r="V292" s="73"/>
      <c r="W292" s="74"/>
      <c r="X292" s="75"/>
      <c r="Y292" s="299"/>
      <c r="Z292" s="299"/>
      <c r="AA292" s="300"/>
      <c r="AB292" s="300"/>
      <c r="AC292" s="300"/>
      <c r="AD292" s="300"/>
      <c r="AE292" s="300"/>
      <c r="AF292" s="300"/>
      <c r="AG292" s="300"/>
      <c r="AH292" s="300"/>
      <c r="AI292" s="300"/>
      <c r="AJ292" s="300"/>
      <c r="AK292" s="300"/>
      <c r="AL292" s="300"/>
      <c r="AM292" s="300"/>
      <c r="AN292" s="300"/>
      <c r="AO292" s="300"/>
      <c r="AP292" s="300"/>
      <c r="AQ292" s="300"/>
      <c r="AR292" s="300"/>
      <c r="AS292" s="300"/>
      <c r="BI292" s="57"/>
      <c r="BJ292" s="57"/>
      <c r="BK292" s="57"/>
      <c r="BL292" s="57"/>
      <c r="BM292" s="57"/>
      <c r="BN292" s="57"/>
      <c r="BO292" s="57"/>
      <c r="BP292" s="57"/>
      <c r="BQ292" s="57"/>
      <c r="BR292" s="57"/>
      <c r="BS292" s="57"/>
      <c r="BT292" s="57"/>
      <c r="BU292" s="57"/>
      <c r="BV292" s="57"/>
      <c r="BW292" s="57"/>
    </row>
    <row r="293" spans="3:75" ht="21" customHeight="1">
      <c r="C293" s="266"/>
      <c r="D293" s="431"/>
      <c r="E293" s="432"/>
      <c r="F293" s="289" t="s">
        <v>32</v>
      </c>
      <c r="G293" s="250"/>
      <c r="H293" s="221" t="s">
        <v>156</v>
      </c>
      <c r="I293" s="221" t="s">
        <v>159</v>
      </c>
      <c r="J293" s="221" t="s">
        <v>0</v>
      </c>
      <c r="K293" s="221" t="s">
        <v>160</v>
      </c>
      <c r="L293" s="221" t="s">
        <v>0</v>
      </c>
      <c r="M293" s="221" t="s">
        <v>258</v>
      </c>
      <c r="N293" s="48" t="s">
        <v>162</v>
      </c>
      <c r="O293" s="48" t="s">
        <v>0</v>
      </c>
      <c r="P293" s="48" t="s">
        <v>477</v>
      </c>
      <c r="Q293" s="48"/>
      <c r="R293" s="48"/>
      <c r="S293" s="48"/>
      <c r="T293" s="48"/>
      <c r="U293" s="108"/>
      <c r="V293" s="73"/>
      <c r="W293" s="74"/>
      <c r="X293" s="75"/>
      <c r="Y293" s="299"/>
      <c r="Z293" s="299"/>
      <c r="AA293" s="300"/>
      <c r="AB293" s="300"/>
      <c r="AC293" s="300"/>
      <c r="AD293" s="300"/>
      <c r="AE293" s="300"/>
      <c r="AF293" s="300"/>
      <c r="AG293" s="300"/>
      <c r="AH293" s="300"/>
      <c r="AI293" s="300"/>
      <c r="AJ293" s="300"/>
      <c r="AK293" s="300"/>
      <c r="AL293" s="300"/>
      <c r="AM293" s="300"/>
      <c r="AN293" s="300"/>
      <c r="AO293" s="300"/>
      <c r="AP293" s="300"/>
      <c r="AQ293" s="300"/>
      <c r="AR293" s="300"/>
      <c r="AS293" s="300"/>
      <c r="BI293" s="57"/>
      <c r="BJ293" s="57"/>
      <c r="BK293" s="57"/>
      <c r="BL293" s="57"/>
      <c r="BM293" s="57"/>
      <c r="BN293" s="57"/>
      <c r="BO293" s="57"/>
      <c r="BP293" s="57"/>
      <c r="BQ293" s="57"/>
      <c r="BR293" s="57"/>
      <c r="BS293" s="57"/>
      <c r="BT293" s="57"/>
      <c r="BU293" s="57"/>
      <c r="BV293" s="57"/>
      <c r="BW293" s="57"/>
    </row>
    <row r="294" spans="3:75" ht="21" customHeight="1">
      <c r="C294" s="266"/>
      <c r="D294" s="431"/>
      <c r="E294" s="432"/>
      <c r="F294" s="289" t="s">
        <v>2398</v>
      </c>
      <c r="G294" s="250"/>
      <c r="H294" s="221" t="s">
        <v>156</v>
      </c>
      <c r="I294" s="221" t="s">
        <v>159</v>
      </c>
      <c r="J294" s="221" t="s">
        <v>0</v>
      </c>
      <c r="K294" s="221" t="s">
        <v>160</v>
      </c>
      <c r="L294" s="221" t="s">
        <v>0</v>
      </c>
      <c r="M294" s="221" t="s">
        <v>259</v>
      </c>
      <c r="N294" s="48" t="s">
        <v>162</v>
      </c>
      <c r="O294" s="48" t="s">
        <v>0</v>
      </c>
      <c r="P294" s="48" t="s">
        <v>477</v>
      </c>
      <c r="Q294" s="48"/>
      <c r="R294" s="48"/>
      <c r="S294" s="48"/>
      <c r="T294" s="48"/>
      <c r="U294" s="108"/>
      <c r="V294" s="73"/>
      <c r="W294" s="74"/>
      <c r="X294" s="75"/>
      <c r="Y294" s="299"/>
      <c r="Z294" s="299"/>
      <c r="AA294" s="300"/>
      <c r="AB294" s="300"/>
      <c r="AC294" s="300"/>
      <c r="AD294" s="300"/>
      <c r="AE294" s="300"/>
      <c r="AF294" s="300"/>
      <c r="AG294" s="300"/>
      <c r="AH294" s="300"/>
      <c r="AI294" s="300"/>
      <c r="AJ294" s="300"/>
      <c r="AK294" s="300"/>
      <c r="AL294" s="300"/>
      <c r="AM294" s="300"/>
      <c r="AN294" s="300"/>
      <c r="AO294" s="300"/>
      <c r="AP294" s="300"/>
      <c r="AQ294" s="300"/>
      <c r="AR294" s="300"/>
      <c r="AS294" s="300"/>
      <c r="BI294" s="57"/>
      <c r="BJ294" s="57"/>
      <c r="BK294" s="57"/>
      <c r="BL294" s="57"/>
      <c r="BM294" s="57"/>
      <c r="BN294" s="57"/>
      <c r="BO294" s="57"/>
      <c r="BP294" s="57"/>
      <c r="BQ294" s="57"/>
      <c r="BR294" s="57"/>
      <c r="BS294" s="57"/>
      <c r="BT294" s="57"/>
      <c r="BU294" s="57"/>
      <c r="BV294" s="57"/>
      <c r="BW294" s="57"/>
    </row>
    <row r="295" spans="3:75" ht="21" customHeight="1">
      <c r="C295" s="266"/>
      <c r="D295" s="431"/>
      <c r="E295" s="432"/>
      <c r="F295" s="295" t="s">
        <v>2399</v>
      </c>
      <c r="G295" s="250"/>
      <c r="H295" s="221" t="s">
        <v>156</v>
      </c>
      <c r="I295" s="221" t="s">
        <v>159</v>
      </c>
      <c r="J295" s="221" t="s">
        <v>0</v>
      </c>
      <c r="K295" s="221" t="s">
        <v>160</v>
      </c>
      <c r="L295" s="221" t="s">
        <v>0</v>
      </c>
      <c r="M295" s="221" t="s">
        <v>260</v>
      </c>
      <c r="N295" s="48" t="s">
        <v>162</v>
      </c>
      <c r="O295" s="48" t="s">
        <v>0</v>
      </c>
      <c r="P295" s="48" t="s">
        <v>477</v>
      </c>
      <c r="Q295" s="48"/>
      <c r="R295" s="48"/>
      <c r="S295" s="48"/>
      <c r="T295" s="48"/>
      <c r="U295" s="107"/>
      <c r="V295" s="21" t="str">
        <f>IF(OR(SUMPRODUCT(--(V240:V294=""),--(W240:W294=""))&gt;0,COUNTIF(W240:W294,"M")&gt;0,COUNTIF(W240:W294,"X")=55),"",SUM(V240:V294))</f>
        <v/>
      </c>
      <c r="W295" s="22" t="str">
        <f>IF(AND(COUNTIF(W240:W294,"X")=55,SUM(V240:V294)=0,ISNUMBER(V295)),"",IF(COUNTIF(W240:W294,"M")&gt;0,"M",IF(AND(COUNTIF(W240:W294,W240)=55,OR(W240="X",W240="W",W240="Z")),UPPER(W240),"")))</f>
        <v/>
      </c>
      <c r="X295" s="23"/>
      <c r="Y295" s="270"/>
      <c r="Z295" s="271"/>
      <c r="AA295" s="283"/>
      <c r="AB295" s="283"/>
      <c r="AC295" s="283"/>
      <c r="AD295" s="283"/>
      <c r="AE295" s="283"/>
      <c r="AF295" s="283"/>
      <c r="AG295" s="283"/>
      <c r="AH295" s="283"/>
      <c r="AI295" s="283"/>
      <c r="AJ295" s="283"/>
      <c r="AK295" s="283"/>
      <c r="AL295" s="283"/>
      <c r="AM295" s="283"/>
      <c r="AN295" s="283"/>
      <c r="AO295" s="283"/>
      <c r="AP295" s="283"/>
      <c r="AQ295" s="283"/>
      <c r="AR295" s="283"/>
      <c r="AS295" s="283"/>
      <c r="BI295" s="57"/>
      <c r="BJ295" s="57"/>
      <c r="BK295" s="57"/>
      <c r="BL295" s="57"/>
      <c r="BM295" s="57"/>
      <c r="BN295" s="57"/>
      <c r="BO295" s="57"/>
      <c r="BP295" s="57"/>
      <c r="BQ295" s="57"/>
      <c r="BR295" s="57"/>
      <c r="BS295" s="57"/>
      <c r="BT295" s="57"/>
      <c r="BU295" s="57"/>
      <c r="BV295" s="57"/>
      <c r="BW295" s="57"/>
    </row>
    <row r="296" spans="3:75" ht="21" customHeight="1">
      <c r="C296" s="266"/>
      <c r="D296" s="431" t="s">
        <v>2380</v>
      </c>
      <c r="E296" s="432" t="s">
        <v>2400</v>
      </c>
      <c r="F296" s="289" t="s">
        <v>33</v>
      </c>
      <c r="G296" s="250"/>
      <c r="H296" s="221" t="s">
        <v>156</v>
      </c>
      <c r="I296" s="221" t="s">
        <v>159</v>
      </c>
      <c r="J296" s="221" t="s">
        <v>0</v>
      </c>
      <c r="K296" s="221" t="s">
        <v>160</v>
      </c>
      <c r="L296" s="221" t="s">
        <v>0</v>
      </c>
      <c r="M296" s="221" t="s">
        <v>261</v>
      </c>
      <c r="N296" s="48" t="s">
        <v>162</v>
      </c>
      <c r="O296" s="48" t="s">
        <v>0</v>
      </c>
      <c r="P296" s="48" t="s">
        <v>477</v>
      </c>
      <c r="Q296" s="48"/>
      <c r="R296" s="48"/>
      <c r="S296" s="48"/>
      <c r="T296" s="48"/>
      <c r="U296" s="104"/>
      <c r="V296" s="73"/>
      <c r="W296" s="74"/>
      <c r="X296" s="75"/>
      <c r="Y296" s="299"/>
      <c r="Z296" s="299"/>
      <c r="AA296" s="300"/>
      <c r="AB296" s="300"/>
      <c r="AC296" s="300"/>
      <c r="AD296" s="300"/>
      <c r="AE296" s="300"/>
      <c r="AF296" s="300"/>
      <c r="AG296" s="300"/>
      <c r="AH296" s="300"/>
      <c r="AI296" s="300"/>
      <c r="AJ296" s="300"/>
      <c r="AK296" s="300"/>
      <c r="AL296" s="300"/>
      <c r="AM296" s="300"/>
      <c r="AN296" s="300"/>
      <c r="AO296" s="300"/>
      <c r="AP296" s="300"/>
      <c r="AQ296" s="300"/>
      <c r="AR296" s="300"/>
      <c r="AS296" s="300"/>
      <c r="BI296" s="57"/>
      <c r="BJ296" s="57"/>
      <c r="BK296" s="57"/>
      <c r="BL296" s="57"/>
      <c r="BM296" s="57"/>
      <c r="BN296" s="57"/>
      <c r="BO296" s="57"/>
      <c r="BP296" s="57"/>
      <c r="BQ296" s="57"/>
      <c r="BR296" s="57"/>
      <c r="BS296" s="57"/>
      <c r="BT296" s="57"/>
      <c r="BU296" s="57"/>
      <c r="BV296" s="57"/>
      <c r="BW296" s="57"/>
    </row>
    <row r="297" spans="3:75" ht="21" customHeight="1">
      <c r="C297" s="266"/>
      <c r="D297" s="431"/>
      <c r="E297" s="432"/>
      <c r="F297" s="289" t="s">
        <v>2457</v>
      </c>
      <c r="G297" s="250"/>
      <c r="H297" s="221" t="s">
        <v>156</v>
      </c>
      <c r="I297" s="221" t="s">
        <v>159</v>
      </c>
      <c r="J297" s="221" t="s">
        <v>0</v>
      </c>
      <c r="K297" s="221" t="s">
        <v>160</v>
      </c>
      <c r="L297" s="221" t="s">
        <v>0</v>
      </c>
      <c r="M297" s="221" t="s">
        <v>262</v>
      </c>
      <c r="N297" s="48" t="s">
        <v>162</v>
      </c>
      <c r="O297" s="48" t="s">
        <v>0</v>
      </c>
      <c r="P297" s="48" t="s">
        <v>477</v>
      </c>
      <c r="Q297" s="48"/>
      <c r="R297" s="48"/>
      <c r="S297" s="48"/>
      <c r="T297" s="48"/>
      <c r="U297" s="104"/>
      <c r="V297" s="73"/>
      <c r="W297" s="74"/>
      <c r="X297" s="75"/>
      <c r="Y297" s="299"/>
      <c r="Z297" s="299"/>
      <c r="AA297" s="300"/>
      <c r="AB297" s="300"/>
      <c r="AC297" s="300"/>
      <c r="AD297" s="300"/>
      <c r="AE297" s="300"/>
      <c r="AF297" s="300"/>
      <c r="AG297" s="300"/>
      <c r="AH297" s="300"/>
      <c r="AI297" s="300"/>
      <c r="AJ297" s="300"/>
      <c r="AK297" s="300"/>
      <c r="AL297" s="300"/>
      <c r="AM297" s="300"/>
      <c r="AN297" s="300"/>
      <c r="AO297" s="300"/>
      <c r="AP297" s="300"/>
      <c r="AQ297" s="300"/>
      <c r="AR297" s="300"/>
      <c r="AS297" s="300"/>
      <c r="BI297" s="57"/>
      <c r="BJ297" s="57"/>
      <c r="BK297" s="57"/>
      <c r="BL297" s="57"/>
      <c r="BM297" s="57"/>
      <c r="BN297" s="57"/>
      <c r="BO297" s="57"/>
      <c r="BP297" s="57"/>
      <c r="BQ297" s="57"/>
      <c r="BR297" s="57"/>
      <c r="BS297" s="57"/>
      <c r="BT297" s="57"/>
      <c r="BU297" s="57"/>
      <c r="BV297" s="57"/>
      <c r="BW297" s="57"/>
    </row>
    <row r="298" spans="3:75" ht="21" customHeight="1">
      <c r="C298" s="266"/>
      <c r="D298" s="431"/>
      <c r="E298" s="432"/>
      <c r="F298" s="289" t="s">
        <v>2458</v>
      </c>
      <c r="G298" s="250"/>
      <c r="H298" s="221" t="s">
        <v>156</v>
      </c>
      <c r="I298" s="221" t="s">
        <v>159</v>
      </c>
      <c r="J298" s="221" t="s">
        <v>0</v>
      </c>
      <c r="K298" s="221" t="s">
        <v>160</v>
      </c>
      <c r="L298" s="221" t="s">
        <v>0</v>
      </c>
      <c r="M298" s="221" t="s">
        <v>263</v>
      </c>
      <c r="N298" s="48" t="s">
        <v>162</v>
      </c>
      <c r="O298" s="48" t="s">
        <v>0</v>
      </c>
      <c r="P298" s="48" t="s">
        <v>477</v>
      </c>
      <c r="Q298" s="48"/>
      <c r="R298" s="48"/>
      <c r="S298" s="48"/>
      <c r="T298" s="48"/>
      <c r="U298" s="104"/>
      <c r="V298" s="73"/>
      <c r="W298" s="74"/>
      <c r="X298" s="75"/>
      <c r="Y298" s="299"/>
      <c r="Z298" s="299"/>
      <c r="AA298" s="300"/>
      <c r="AB298" s="300"/>
      <c r="AC298" s="300"/>
      <c r="AD298" s="300"/>
      <c r="AE298" s="300"/>
      <c r="AF298" s="300"/>
      <c r="AG298" s="300"/>
      <c r="AH298" s="300"/>
      <c r="AI298" s="300"/>
      <c r="AJ298" s="300"/>
      <c r="AK298" s="300"/>
      <c r="AL298" s="300"/>
      <c r="AM298" s="300"/>
      <c r="AN298" s="300"/>
      <c r="AO298" s="300"/>
      <c r="AP298" s="300"/>
      <c r="AQ298" s="300"/>
      <c r="AR298" s="300"/>
      <c r="AS298" s="300"/>
      <c r="BI298" s="57"/>
      <c r="BJ298" s="57"/>
      <c r="BK298" s="57"/>
      <c r="BL298" s="57"/>
      <c r="BM298" s="57"/>
      <c r="BN298" s="57"/>
      <c r="BO298" s="57"/>
      <c r="BP298" s="57"/>
      <c r="BQ298" s="57"/>
      <c r="BR298" s="57"/>
      <c r="BS298" s="57"/>
      <c r="BT298" s="57"/>
      <c r="BU298" s="57"/>
      <c r="BV298" s="57"/>
      <c r="BW298" s="57"/>
    </row>
    <row r="299" spans="3:75" ht="21" customHeight="1">
      <c r="C299" s="266"/>
      <c r="D299" s="431"/>
      <c r="E299" s="432"/>
      <c r="F299" s="289" t="s">
        <v>2401</v>
      </c>
      <c r="G299" s="250"/>
      <c r="H299" s="221" t="s">
        <v>156</v>
      </c>
      <c r="I299" s="221" t="s">
        <v>159</v>
      </c>
      <c r="J299" s="221" t="s">
        <v>0</v>
      </c>
      <c r="K299" s="221" t="s">
        <v>160</v>
      </c>
      <c r="L299" s="221" t="s">
        <v>0</v>
      </c>
      <c r="M299" s="221" t="s">
        <v>264</v>
      </c>
      <c r="N299" s="48" t="s">
        <v>162</v>
      </c>
      <c r="O299" s="48" t="s">
        <v>0</v>
      </c>
      <c r="P299" s="48" t="s">
        <v>477</v>
      </c>
      <c r="Q299" s="48"/>
      <c r="R299" s="48"/>
      <c r="S299" s="48"/>
      <c r="T299" s="48"/>
      <c r="U299" s="104"/>
      <c r="V299" s="73"/>
      <c r="W299" s="74"/>
      <c r="X299" s="75"/>
      <c r="Y299" s="299"/>
      <c r="Z299" s="299"/>
      <c r="AA299" s="300"/>
      <c r="AB299" s="300"/>
      <c r="AC299" s="300"/>
      <c r="AD299" s="300"/>
      <c r="AE299" s="300"/>
      <c r="AF299" s="300"/>
      <c r="AG299" s="300"/>
      <c r="AH299" s="300"/>
      <c r="AI299" s="300"/>
      <c r="AJ299" s="300"/>
      <c r="AK299" s="300"/>
      <c r="AL299" s="300"/>
      <c r="AM299" s="300"/>
      <c r="AN299" s="300"/>
      <c r="AO299" s="300"/>
      <c r="AP299" s="300"/>
      <c r="AQ299" s="300"/>
      <c r="AR299" s="300"/>
      <c r="AS299" s="300"/>
      <c r="BI299" s="57"/>
      <c r="BJ299" s="57"/>
      <c r="BK299" s="57"/>
      <c r="BL299" s="57"/>
      <c r="BM299" s="57"/>
      <c r="BN299" s="57"/>
      <c r="BO299" s="57"/>
      <c r="BP299" s="57"/>
      <c r="BQ299" s="57"/>
      <c r="BR299" s="57"/>
      <c r="BS299" s="57"/>
      <c r="BT299" s="57"/>
      <c r="BU299" s="57"/>
      <c r="BV299" s="57"/>
      <c r="BW299" s="57"/>
    </row>
    <row r="300" spans="3:75" ht="21" customHeight="1">
      <c r="C300" s="266"/>
      <c r="D300" s="431"/>
      <c r="E300" s="432"/>
      <c r="F300" s="295" t="s">
        <v>2402</v>
      </c>
      <c r="G300" s="250"/>
      <c r="H300" s="221" t="s">
        <v>156</v>
      </c>
      <c r="I300" s="221" t="s">
        <v>159</v>
      </c>
      <c r="J300" s="221" t="s">
        <v>0</v>
      </c>
      <c r="K300" s="221" t="s">
        <v>160</v>
      </c>
      <c r="L300" s="221" t="s">
        <v>0</v>
      </c>
      <c r="M300" s="221" t="s">
        <v>169</v>
      </c>
      <c r="N300" s="48" t="s">
        <v>162</v>
      </c>
      <c r="O300" s="48" t="s">
        <v>0</v>
      </c>
      <c r="P300" s="48" t="s">
        <v>477</v>
      </c>
      <c r="Q300" s="48"/>
      <c r="R300" s="48"/>
      <c r="S300" s="48"/>
      <c r="T300" s="48"/>
      <c r="U300" s="107"/>
      <c r="V300" s="21" t="str">
        <f>IF(OR(SUMPRODUCT(--(V296:V299=""),--(W296:W299=""))&gt;0,COUNTIF(W296:W299,"M")&gt;0,COUNTIF(W296:W299,"X")=4),"",SUM(V296:V299))</f>
        <v/>
      </c>
      <c r="W300" s="22" t="str">
        <f>IF(AND(COUNTIF(W296:W299,"X")=4,SUM(V296:V299)=0,ISNUMBER(V300)),"",IF(COUNTIF(W296:W299,"M")&gt;0,"M",IF(AND(COUNTIF(W296:W299,W296)=4,OR(W296="X",W296="W",W296="Z")),UPPER(W296),"")))</f>
        <v/>
      </c>
      <c r="X300" s="23"/>
      <c r="Y300" s="299"/>
      <c r="Z300" s="301"/>
      <c r="AA300" s="264"/>
      <c r="AB300" s="264"/>
      <c r="AC300" s="264"/>
      <c r="AD300" s="264"/>
      <c r="AE300" s="264"/>
      <c r="AF300" s="264"/>
      <c r="AG300" s="264"/>
      <c r="AH300" s="264"/>
      <c r="AI300" s="264"/>
      <c r="AJ300" s="264"/>
      <c r="AK300" s="264"/>
      <c r="AL300" s="264"/>
      <c r="AM300" s="264"/>
      <c r="AN300" s="264"/>
      <c r="AO300" s="264"/>
      <c r="AP300" s="264"/>
      <c r="AQ300" s="264"/>
      <c r="AR300" s="264"/>
      <c r="AS300" s="264"/>
      <c r="BI300" s="57"/>
      <c r="BJ300" s="57"/>
      <c r="BK300" s="57"/>
      <c r="BL300" s="57"/>
      <c r="BM300" s="57"/>
      <c r="BN300" s="57"/>
      <c r="BO300" s="57"/>
      <c r="BP300" s="57"/>
      <c r="BQ300" s="57"/>
      <c r="BR300" s="57"/>
      <c r="BS300" s="57"/>
      <c r="BT300" s="57"/>
      <c r="BU300" s="57"/>
      <c r="BV300" s="57"/>
      <c r="BW300" s="57"/>
    </row>
    <row r="301" spans="3:75" ht="21" customHeight="1">
      <c r="C301" s="266"/>
      <c r="D301" s="431" t="s">
        <v>2380</v>
      </c>
      <c r="E301" s="432" t="s">
        <v>2403</v>
      </c>
      <c r="F301" s="289" t="s">
        <v>2459</v>
      </c>
      <c r="G301" s="250"/>
      <c r="H301" s="221" t="s">
        <v>156</v>
      </c>
      <c r="I301" s="221" t="s">
        <v>159</v>
      </c>
      <c r="J301" s="221" t="s">
        <v>0</v>
      </c>
      <c r="K301" s="221" t="s">
        <v>160</v>
      </c>
      <c r="L301" s="221" t="s">
        <v>0</v>
      </c>
      <c r="M301" s="221" t="s">
        <v>265</v>
      </c>
      <c r="N301" s="48" t="s">
        <v>162</v>
      </c>
      <c r="O301" s="48" t="s">
        <v>0</v>
      </c>
      <c r="P301" s="48" t="s">
        <v>477</v>
      </c>
      <c r="Q301" s="48"/>
      <c r="R301" s="48"/>
      <c r="S301" s="48"/>
      <c r="T301" s="48"/>
      <c r="U301" s="104"/>
      <c r="V301" s="73"/>
      <c r="W301" s="74"/>
      <c r="X301" s="75"/>
      <c r="Y301" s="299"/>
      <c r="Z301" s="299"/>
      <c r="AA301" s="300"/>
      <c r="AB301" s="300"/>
      <c r="AC301" s="300"/>
      <c r="AD301" s="300"/>
      <c r="AE301" s="300"/>
      <c r="AF301" s="300"/>
      <c r="AG301" s="300"/>
      <c r="AH301" s="300"/>
      <c r="AI301" s="300"/>
      <c r="AJ301" s="300"/>
      <c r="AK301" s="300"/>
      <c r="AL301" s="300"/>
      <c r="AM301" s="300"/>
      <c r="AN301" s="300"/>
      <c r="AO301" s="300"/>
      <c r="AP301" s="300"/>
      <c r="AQ301" s="300"/>
      <c r="AR301" s="300"/>
      <c r="AS301" s="300"/>
      <c r="BI301" s="57"/>
      <c r="BJ301" s="57"/>
      <c r="BK301" s="57"/>
      <c r="BL301" s="57"/>
      <c r="BM301" s="57"/>
      <c r="BN301" s="57"/>
      <c r="BO301" s="57"/>
      <c r="BP301" s="57"/>
      <c r="BQ301" s="57"/>
      <c r="BR301" s="57"/>
      <c r="BS301" s="57"/>
      <c r="BT301" s="57"/>
      <c r="BU301" s="57"/>
      <c r="BV301" s="57"/>
      <c r="BW301" s="57"/>
    </row>
    <row r="302" spans="3:75" ht="21" customHeight="1">
      <c r="C302" s="266"/>
      <c r="D302" s="431"/>
      <c r="E302" s="432"/>
      <c r="F302" s="289" t="s">
        <v>2460</v>
      </c>
      <c r="G302" s="250"/>
      <c r="H302" s="221" t="s">
        <v>156</v>
      </c>
      <c r="I302" s="221" t="s">
        <v>159</v>
      </c>
      <c r="J302" s="221" t="s">
        <v>0</v>
      </c>
      <c r="K302" s="221" t="s">
        <v>160</v>
      </c>
      <c r="L302" s="221" t="s">
        <v>0</v>
      </c>
      <c r="M302" s="221" t="s">
        <v>266</v>
      </c>
      <c r="N302" s="48" t="s">
        <v>162</v>
      </c>
      <c r="O302" s="48" t="s">
        <v>0</v>
      </c>
      <c r="P302" s="48" t="s">
        <v>477</v>
      </c>
      <c r="Q302" s="48"/>
      <c r="R302" s="48"/>
      <c r="S302" s="48"/>
      <c r="T302" s="48"/>
      <c r="U302" s="104"/>
      <c r="V302" s="73"/>
      <c r="W302" s="74"/>
      <c r="X302" s="75"/>
      <c r="Y302" s="299"/>
      <c r="Z302" s="299"/>
      <c r="AA302" s="300"/>
      <c r="AB302" s="300"/>
      <c r="AC302" s="300"/>
      <c r="AD302" s="300"/>
      <c r="AE302" s="300"/>
      <c r="AF302" s="300"/>
      <c r="AG302" s="300"/>
      <c r="AH302" s="300"/>
      <c r="AI302" s="300"/>
      <c r="AJ302" s="300"/>
      <c r="AK302" s="300"/>
      <c r="AL302" s="300"/>
      <c r="AM302" s="300"/>
      <c r="AN302" s="300"/>
      <c r="AO302" s="300"/>
      <c r="AP302" s="300"/>
      <c r="AQ302" s="300"/>
      <c r="AR302" s="300"/>
      <c r="AS302" s="300"/>
      <c r="BI302" s="57"/>
      <c r="BJ302" s="57"/>
      <c r="BK302" s="57"/>
      <c r="BL302" s="57"/>
      <c r="BM302" s="57"/>
      <c r="BN302" s="57"/>
      <c r="BO302" s="57"/>
      <c r="BP302" s="57"/>
      <c r="BQ302" s="57"/>
      <c r="BR302" s="57"/>
      <c r="BS302" s="57"/>
      <c r="BT302" s="57"/>
      <c r="BU302" s="57"/>
      <c r="BV302" s="57"/>
      <c r="BW302" s="57"/>
    </row>
    <row r="303" spans="3:75" ht="21" customHeight="1">
      <c r="C303" s="266"/>
      <c r="D303" s="431"/>
      <c r="E303" s="432"/>
      <c r="F303" s="289" t="s">
        <v>34</v>
      </c>
      <c r="G303" s="250"/>
      <c r="H303" s="221" t="s">
        <v>156</v>
      </c>
      <c r="I303" s="221" t="s">
        <v>159</v>
      </c>
      <c r="J303" s="221" t="s">
        <v>0</v>
      </c>
      <c r="K303" s="221" t="s">
        <v>160</v>
      </c>
      <c r="L303" s="221" t="s">
        <v>0</v>
      </c>
      <c r="M303" s="221" t="s">
        <v>267</v>
      </c>
      <c r="N303" s="48" t="s">
        <v>162</v>
      </c>
      <c r="O303" s="48" t="s">
        <v>0</v>
      </c>
      <c r="P303" s="48" t="s">
        <v>477</v>
      </c>
      <c r="Q303" s="48"/>
      <c r="R303" s="48"/>
      <c r="S303" s="48"/>
      <c r="T303" s="48"/>
      <c r="U303" s="104"/>
      <c r="V303" s="73"/>
      <c r="W303" s="74"/>
      <c r="X303" s="75"/>
      <c r="Y303" s="299"/>
      <c r="Z303" s="299"/>
      <c r="AA303" s="300"/>
      <c r="AB303" s="300"/>
      <c r="AC303" s="300"/>
      <c r="AD303" s="300"/>
      <c r="AE303" s="300"/>
      <c r="AF303" s="300"/>
      <c r="AG303" s="300"/>
      <c r="AH303" s="300"/>
      <c r="AI303" s="300"/>
      <c r="AJ303" s="300"/>
      <c r="AK303" s="300"/>
      <c r="AL303" s="300"/>
      <c r="AM303" s="300"/>
      <c r="AN303" s="300"/>
      <c r="AO303" s="300"/>
      <c r="AP303" s="300"/>
      <c r="AQ303" s="300"/>
      <c r="AR303" s="300"/>
      <c r="AS303" s="300"/>
      <c r="BI303" s="57"/>
      <c r="BJ303" s="57"/>
      <c r="BK303" s="57"/>
      <c r="BL303" s="57"/>
      <c r="BM303" s="57"/>
      <c r="BN303" s="57"/>
      <c r="BO303" s="57"/>
      <c r="BP303" s="57"/>
      <c r="BQ303" s="57"/>
      <c r="BR303" s="57"/>
      <c r="BS303" s="57"/>
      <c r="BT303" s="57"/>
      <c r="BU303" s="57"/>
      <c r="BV303" s="57"/>
      <c r="BW303" s="57"/>
    </row>
    <row r="304" spans="3:75" ht="21" customHeight="1">
      <c r="C304" s="266"/>
      <c r="D304" s="431"/>
      <c r="E304" s="432"/>
      <c r="F304" s="289" t="s">
        <v>35</v>
      </c>
      <c r="G304" s="250"/>
      <c r="H304" s="221" t="s">
        <v>156</v>
      </c>
      <c r="I304" s="221" t="s">
        <v>159</v>
      </c>
      <c r="J304" s="221" t="s">
        <v>0</v>
      </c>
      <c r="K304" s="221" t="s">
        <v>160</v>
      </c>
      <c r="L304" s="221" t="s">
        <v>0</v>
      </c>
      <c r="M304" s="221" t="s">
        <v>268</v>
      </c>
      <c r="N304" s="48" t="s">
        <v>162</v>
      </c>
      <c r="O304" s="48" t="s">
        <v>0</v>
      </c>
      <c r="P304" s="48" t="s">
        <v>477</v>
      </c>
      <c r="Q304" s="48"/>
      <c r="R304" s="48"/>
      <c r="S304" s="48"/>
      <c r="T304" s="48"/>
      <c r="U304" s="104"/>
      <c r="V304" s="73"/>
      <c r="W304" s="74"/>
      <c r="X304" s="75"/>
      <c r="Y304" s="299"/>
      <c r="Z304" s="302"/>
      <c r="BI304" s="57"/>
      <c r="BJ304" s="57"/>
      <c r="BK304" s="57"/>
      <c r="BL304" s="57"/>
      <c r="BM304" s="57"/>
      <c r="BN304" s="57"/>
      <c r="BO304" s="57"/>
      <c r="BP304" s="57"/>
      <c r="BQ304" s="57"/>
      <c r="BR304" s="57"/>
      <c r="BS304" s="57"/>
      <c r="BT304" s="57"/>
      <c r="BU304" s="57"/>
      <c r="BV304" s="57"/>
      <c r="BW304" s="57"/>
    </row>
    <row r="305" spans="3:75" ht="21" customHeight="1">
      <c r="C305" s="266"/>
      <c r="D305" s="431"/>
      <c r="E305" s="432"/>
      <c r="F305" s="289" t="s">
        <v>36</v>
      </c>
      <c r="G305" s="250"/>
      <c r="H305" s="221" t="s">
        <v>156</v>
      </c>
      <c r="I305" s="221" t="s">
        <v>159</v>
      </c>
      <c r="J305" s="221" t="s">
        <v>0</v>
      </c>
      <c r="K305" s="221" t="s">
        <v>160</v>
      </c>
      <c r="L305" s="221" t="s">
        <v>0</v>
      </c>
      <c r="M305" s="221" t="s">
        <v>269</v>
      </c>
      <c r="N305" s="48" t="s">
        <v>162</v>
      </c>
      <c r="O305" s="48" t="s">
        <v>0</v>
      </c>
      <c r="P305" s="48" t="s">
        <v>477</v>
      </c>
      <c r="Q305" s="48"/>
      <c r="R305" s="48"/>
      <c r="S305" s="48"/>
      <c r="T305" s="48"/>
      <c r="U305" s="104"/>
      <c r="V305" s="73"/>
      <c r="W305" s="74"/>
      <c r="X305" s="75"/>
      <c r="Y305" s="299"/>
      <c r="Z305" s="302"/>
      <c r="BI305" s="57"/>
      <c r="BJ305" s="57"/>
      <c r="BK305" s="57"/>
      <c r="BL305" s="57"/>
      <c r="BM305" s="57"/>
      <c r="BN305" s="57"/>
      <c r="BO305" s="57"/>
      <c r="BP305" s="57"/>
      <c r="BQ305" s="57"/>
      <c r="BR305" s="57"/>
      <c r="BS305" s="57"/>
      <c r="BT305" s="57"/>
      <c r="BU305" s="57"/>
      <c r="BV305" s="57"/>
      <c r="BW305" s="57"/>
    </row>
    <row r="306" spans="3:75" ht="21" customHeight="1">
      <c r="C306" s="266"/>
      <c r="D306" s="431"/>
      <c r="E306" s="432"/>
      <c r="F306" s="289" t="s">
        <v>37</v>
      </c>
      <c r="G306" s="250"/>
      <c r="H306" s="221" t="s">
        <v>156</v>
      </c>
      <c r="I306" s="221" t="s">
        <v>159</v>
      </c>
      <c r="J306" s="221" t="s">
        <v>0</v>
      </c>
      <c r="K306" s="221" t="s">
        <v>160</v>
      </c>
      <c r="L306" s="221" t="s">
        <v>0</v>
      </c>
      <c r="M306" s="221" t="s">
        <v>270</v>
      </c>
      <c r="N306" s="48" t="s">
        <v>162</v>
      </c>
      <c r="O306" s="48" t="s">
        <v>0</v>
      </c>
      <c r="P306" s="48" t="s">
        <v>477</v>
      </c>
      <c r="Q306" s="48"/>
      <c r="R306" s="48"/>
      <c r="S306" s="48"/>
      <c r="T306" s="48"/>
      <c r="U306" s="104"/>
      <c r="V306" s="73"/>
      <c r="W306" s="74"/>
      <c r="X306" s="75"/>
      <c r="Y306" s="299"/>
      <c r="Z306" s="302"/>
      <c r="BI306" s="57"/>
      <c r="BJ306" s="57"/>
      <c r="BK306" s="57"/>
      <c r="BL306" s="57"/>
      <c r="BM306" s="57"/>
      <c r="BN306" s="57"/>
      <c r="BO306" s="57"/>
      <c r="BP306" s="57"/>
      <c r="BQ306" s="57"/>
      <c r="BR306" s="57"/>
      <c r="BS306" s="57"/>
      <c r="BT306" s="57"/>
      <c r="BU306" s="57"/>
      <c r="BV306" s="57"/>
      <c r="BW306" s="57"/>
    </row>
    <row r="307" spans="3:75" ht="21" customHeight="1">
      <c r="C307" s="266"/>
      <c r="D307" s="431"/>
      <c r="E307" s="432"/>
      <c r="F307" s="289" t="s">
        <v>2461</v>
      </c>
      <c r="G307" s="250"/>
      <c r="H307" s="221" t="s">
        <v>156</v>
      </c>
      <c r="I307" s="221" t="s">
        <v>159</v>
      </c>
      <c r="J307" s="221" t="s">
        <v>0</v>
      </c>
      <c r="K307" s="221" t="s">
        <v>160</v>
      </c>
      <c r="L307" s="221" t="s">
        <v>0</v>
      </c>
      <c r="M307" s="221" t="s">
        <v>271</v>
      </c>
      <c r="N307" s="48" t="s">
        <v>162</v>
      </c>
      <c r="O307" s="48" t="s">
        <v>0</v>
      </c>
      <c r="P307" s="48" t="s">
        <v>477</v>
      </c>
      <c r="Q307" s="48"/>
      <c r="R307" s="48"/>
      <c r="S307" s="48"/>
      <c r="T307" s="48"/>
      <c r="U307" s="104"/>
      <c r="V307" s="73"/>
      <c r="W307" s="74"/>
      <c r="X307" s="75"/>
      <c r="Y307" s="299"/>
      <c r="Z307" s="302"/>
      <c r="BI307" s="57"/>
      <c r="BJ307" s="57"/>
      <c r="BK307" s="57"/>
      <c r="BL307" s="57"/>
      <c r="BM307" s="57"/>
      <c r="BN307" s="57"/>
      <c r="BO307" s="57"/>
      <c r="BP307" s="57"/>
      <c r="BQ307" s="57"/>
      <c r="BR307" s="57"/>
      <c r="BS307" s="57"/>
      <c r="BT307" s="57"/>
      <c r="BU307" s="57"/>
      <c r="BV307" s="57"/>
      <c r="BW307" s="57"/>
    </row>
    <row r="308" spans="3:75" ht="21" customHeight="1">
      <c r="C308" s="266"/>
      <c r="D308" s="431"/>
      <c r="E308" s="432"/>
      <c r="F308" s="289" t="s">
        <v>2462</v>
      </c>
      <c r="G308" s="250"/>
      <c r="H308" s="221" t="s">
        <v>156</v>
      </c>
      <c r="I308" s="221" t="s">
        <v>159</v>
      </c>
      <c r="J308" s="221" t="s">
        <v>0</v>
      </c>
      <c r="K308" s="221" t="s">
        <v>160</v>
      </c>
      <c r="L308" s="221" t="s">
        <v>0</v>
      </c>
      <c r="M308" s="221" t="s">
        <v>272</v>
      </c>
      <c r="N308" s="48" t="s">
        <v>162</v>
      </c>
      <c r="O308" s="48" t="s">
        <v>0</v>
      </c>
      <c r="P308" s="48" t="s">
        <v>477</v>
      </c>
      <c r="Q308" s="48"/>
      <c r="R308" s="48"/>
      <c r="S308" s="48"/>
      <c r="T308" s="48"/>
      <c r="U308" s="104"/>
      <c r="V308" s="73"/>
      <c r="W308" s="74"/>
      <c r="X308" s="75"/>
      <c r="Y308" s="299"/>
      <c r="Z308" s="302"/>
      <c r="BI308" s="57"/>
      <c r="BJ308" s="57"/>
      <c r="BK308" s="57"/>
      <c r="BL308" s="57"/>
      <c r="BM308" s="57"/>
      <c r="BN308" s="57"/>
      <c r="BO308" s="57"/>
      <c r="BP308" s="57"/>
      <c r="BQ308" s="57"/>
      <c r="BR308" s="57"/>
      <c r="BS308" s="57"/>
      <c r="BT308" s="57"/>
      <c r="BU308" s="57"/>
      <c r="BV308" s="57"/>
      <c r="BW308" s="57"/>
    </row>
    <row r="309" spans="3:75" ht="21" customHeight="1">
      <c r="C309" s="266"/>
      <c r="D309" s="431"/>
      <c r="E309" s="432"/>
      <c r="F309" s="289" t="s">
        <v>2463</v>
      </c>
      <c r="G309" s="250"/>
      <c r="H309" s="221" t="s">
        <v>156</v>
      </c>
      <c r="I309" s="221" t="s">
        <v>159</v>
      </c>
      <c r="J309" s="221" t="s">
        <v>0</v>
      </c>
      <c r="K309" s="221" t="s">
        <v>160</v>
      </c>
      <c r="L309" s="221" t="s">
        <v>0</v>
      </c>
      <c r="M309" s="221" t="s">
        <v>273</v>
      </c>
      <c r="N309" s="48" t="s">
        <v>162</v>
      </c>
      <c r="O309" s="48" t="s">
        <v>0</v>
      </c>
      <c r="P309" s="48" t="s">
        <v>477</v>
      </c>
      <c r="Q309" s="48"/>
      <c r="R309" s="48"/>
      <c r="S309" s="48"/>
      <c r="T309" s="48"/>
      <c r="U309" s="104"/>
      <c r="V309" s="73"/>
      <c r="W309" s="74"/>
      <c r="X309" s="75"/>
      <c r="Y309" s="299"/>
      <c r="Z309" s="302"/>
      <c r="BI309" s="57"/>
      <c r="BJ309" s="57"/>
      <c r="BK309" s="57"/>
      <c r="BL309" s="57"/>
      <c r="BM309" s="57"/>
      <c r="BN309" s="57"/>
      <c r="BO309" s="57"/>
      <c r="BP309" s="57"/>
      <c r="BQ309" s="57"/>
      <c r="BR309" s="57"/>
      <c r="BS309" s="57"/>
      <c r="BT309" s="57"/>
      <c r="BU309" s="57"/>
      <c r="BV309" s="57"/>
      <c r="BW309" s="57"/>
    </row>
    <row r="310" spans="3:75" ht="21" customHeight="1">
      <c r="C310" s="266"/>
      <c r="D310" s="431"/>
      <c r="E310" s="432"/>
      <c r="F310" s="289" t="s">
        <v>2464</v>
      </c>
      <c r="G310" s="250"/>
      <c r="H310" s="221" t="s">
        <v>156</v>
      </c>
      <c r="I310" s="221" t="s">
        <v>159</v>
      </c>
      <c r="J310" s="221" t="s">
        <v>0</v>
      </c>
      <c r="K310" s="221" t="s">
        <v>160</v>
      </c>
      <c r="L310" s="221" t="s">
        <v>0</v>
      </c>
      <c r="M310" s="221" t="s">
        <v>274</v>
      </c>
      <c r="N310" s="48" t="s">
        <v>162</v>
      </c>
      <c r="O310" s="48" t="s">
        <v>0</v>
      </c>
      <c r="P310" s="48" t="s">
        <v>477</v>
      </c>
      <c r="Q310" s="48"/>
      <c r="R310" s="48"/>
      <c r="S310" s="48"/>
      <c r="T310" s="48"/>
      <c r="U310" s="104"/>
      <c r="V310" s="73"/>
      <c r="W310" s="74"/>
      <c r="X310" s="75"/>
      <c r="Y310" s="299"/>
      <c r="Z310" s="302"/>
      <c r="BI310" s="57"/>
      <c r="BJ310" s="57"/>
      <c r="BK310" s="57"/>
      <c r="BL310" s="57"/>
      <c r="BM310" s="57"/>
      <c r="BN310" s="57"/>
      <c r="BO310" s="57"/>
      <c r="BP310" s="57"/>
      <c r="BQ310" s="57"/>
      <c r="BR310" s="57"/>
      <c r="BS310" s="57"/>
      <c r="BT310" s="57"/>
      <c r="BU310" s="57"/>
      <c r="BV310" s="57"/>
      <c r="BW310" s="57"/>
    </row>
    <row r="311" spans="3:75" ht="21" customHeight="1">
      <c r="C311" s="266"/>
      <c r="D311" s="431"/>
      <c r="E311" s="432"/>
      <c r="F311" s="289" t="s">
        <v>2465</v>
      </c>
      <c r="G311" s="250"/>
      <c r="H311" s="221" t="s">
        <v>156</v>
      </c>
      <c r="I311" s="221" t="s">
        <v>159</v>
      </c>
      <c r="J311" s="221" t="s">
        <v>0</v>
      </c>
      <c r="K311" s="221" t="s">
        <v>160</v>
      </c>
      <c r="L311" s="221" t="s">
        <v>0</v>
      </c>
      <c r="M311" s="221" t="s">
        <v>275</v>
      </c>
      <c r="N311" s="48" t="s">
        <v>162</v>
      </c>
      <c r="O311" s="48" t="s">
        <v>0</v>
      </c>
      <c r="P311" s="48" t="s">
        <v>477</v>
      </c>
      <c r="Q311" s="48"/>
      <c r="R311" s="48"/>
      <c r="S311" s="48"/>
      <c r="T311" s="48"/>
      <c r="U311" s="104"/>
      <c r="V311" s="73"/>
      <c r="W311" s="74"/>
      <c r="X311" s="75"/>
      <c r="Y311" s="299"/>
      <c r="Z311" s="302"/>
      <c r="BI311" s="57"/>
      <c r="BJ311" s="57"/>
      <c r="BK311" s="57"/>
      <c r="BL311" s="57"/>
      <c r="BM311" s="57"/>
      <c r="BN311" s="57"/>
      <c r="BO311" s="57"/>
      <c r="BP311" s="57"/>
      <c r="BQ311" s="57"/>
      <c r="BR311" s="57"/>
      <c r="BS311" s="57"/>
      <c r="BT311" s="57"/>
      <c r="BU311" s="57"/>
      <c r="BV311" s="57"/>
      <c r="BW311" s="57"/>
    </row>
    <row r="312" spans="3:75" ht="21" customHeight="1">
      <c r="C312" s="266"/>
      <c r="D312" s="431"/>
      <c r="E312" s="432"/>
      <c r="F312" s="289" t="s">
        <v>38</v>
      </c>
      <c r="G312" s="250"/>
      <c r="H312" s="221" t="s">
        <v>156</v>
      </c>
      <c r="I312" s="221" t="s">
        <v>159</v>
      </c>
      <c r="J312" s="221" t="s">
        <v>0</v>
      </c>
      <c r="K312" s="221" t="s">
        <v>160</v>
      </c>
      <c r="L312" s="221" t="s">
        <v>0</v>
      </c>
      <c r="M312" s="221" t="s">
        <v>276</v>
      </c>
      <c r="N312" s="48" t="s">
        <v>162</v>
      </c>
      <c r="O312" s="48" t="s">
        <v>0</v>
      </c>
      <c r="P312" s="48" t="s">
        <v>477</v>
      </c>
      <c r="Q312" s="48"/>
      <c r="R312" s="48"/>
      <c r="S312" s="48"/>
      <c r="T312" s="48"/>
      <c r="U312" s="104"/>
      <c r="V312" s="73"/>
      <c r="W312" s="74"/>
      <c r="X312" s="75"/>
      <c r="Y312" s="299"/>
      <c r="Z312" s="302"/>
      <c r="BI312" s="57"/>
      <c r="BJ312" s="57"/>
      <c r="BK312" s="57"/>
      <c r="BL312" s="57"/>
      <c r="BM312" s="57"/>
      <c r="BN312" s="57"/>
      <c r="BO312" s="57"/>
      <c r="BP312" s="57"/>
      <c r="BQ312" s="57"/>
      <c r="BR312" s="57"/>
      <c r="BS312" s="57"/>
      <c r="BT312" s="57"/>
      <c r="BU312" s="57"/>
      <c r="BV312" s="57"/>
      <c r="BW312" s="57"/>
    </row>
    <row r="313" spans="3:75" ht="21" customHeight="1">
      <c r="C313" s="266"/>
      <c r="D313" s="431"/>
      <c r="E313" s="432"/>
      <c r="F313" s="289" t="s">
        <v>39</v>
      </c>
      <c r="G313" s="250"/>
      <c r="H313" s="221" t="s">
        <v>156</v>
      </c>
      <c r="I313" s="221" t="s">
        <v>159</v>
      </c>
      <c r="J313" s="221" t="s">
        <v>0</v>
      </c>
      <c r="K313" s="221" t="s">
        <v>160</v>
      </c>
      <c r="L313" s="221" t="s">
        <v>0</v>
      </c>
      <c r="M313" s="221" t="s">
        <v>277</v>
      </c>
      <c r="N313" s="48" t="s">
        <v>162</v>
      </c>
      <c r="O313" s="48" t="s">
        <v>0</v>
      </c>
      <c r="P313" s="48" t="s">
        <v>477</v>
      </c>
      <c r="Q313" s="48"/>
      <c r="R313" s="48"/>
      <c r="S313" s="48"/>
      <c r="T313" s="48"/>
      <c r="U313" s="104"/>
      <c r="V313" s="73"/>
      <c r="W313" s="74"/>
      <c r="X313" s="75"/>
      <c r="Y313" s="299"/>
      <c r="Z313" s="302"/>
      <c r="BI313" s="57"/>
      <c r="BJ313" s="57"/>
      <c r="BK313" s="57"/>
      <c r="BL313" s="57"/>
      <c r="BM313" s="57"/>
      <c r="BN313" s="57"/>
      <c r="BO313" s="57"/>
      <c r="BP313" s="57"/>
      <c r="BQ313" s="57"/>
      <c r="BR313" s="57"/>
      <c r="BS313" s="57"/>
      <c r="BT313" s="57"/>
      <c r="BU313" s="57"/>
      <c r="BV313" s="57"/>
      <c r="BW313" s="57"/>
    </row>
    <row r="314" spans="3:75" ht="21" customHeight="1">
      <c r="C314" s="266"/>
      <c r="D314" s="431"/>
      <c r="E314" s="432"/>
      <c r="F314" s="289" t="s">
        <v>40</v>
      </c>
      <c r="G314" s="250"/>
      <c r="H314" s="221" t="s">
        <v>156</v>
      </c>
      <c r="I314" s="221" t="s">
        <v>159</v>
      </c>
      <c r="J314" s="221" t="s">
        <v>0</v>
      </c>
      <c r="K314" s="221" t="s">
        <v>160</v>
      </c>
      <c r="L314" s="221" t="s">
        <v>0</v>
      </c>
      <c r="M314" s="221" t="s">
        <v>278</v>
      </c>
      <c r="N314" s="48" t="s">
        <v>162</v>
      </c>
      <c r="O314" s="48" t="s">
        <v>0</v>
      </c>
      <c r="P314" s="48" t="s">
        <v>477</v>
      </c>
      <c r="Q314" s="48"/>
      <c r="R314" s="48"/>
      <c r="S314" s="48"/>
      <c r="T314" s="48"/>
      <c r="U314" s="104"/>
      <c r="V314" s="73"/>
      <c r="W314" s="74"/>
      <c r="X314" s="75"/>
      <c r="Y314" s="299"/>
      <c r="Z314" s="302"/>
      <c r="BI314" s="57"/>
      <c r="BJ314" s="57"/>
      <c r="BK314" s="57"/>
      <c r="BL314" s="57"/>
      <c r="BM314" s="57"/>
      <c r="BN314" s="57"/>
      <c r="BO314" s="57"/>
      <c r="BP314" s="57"/>
      <c r="BQ314" s="57"/>
      <c r="BR314" s="57"/>
      <c r="BS314" s="57"/>
      <c r="BT314" s="57"/>
      <c r="BU314" s="57"/>
      <c r="BV314" s="57"/>
      <c r="BW314" s="57"/>
    </row>
    <row r="315" spans="3:75" ht="21" customHeight="1">
      <c r="C315" s="266"/>
      <c r="D315" s="431"/>
      <c r="E315" s="432"/>
      <c r="F315" s="289" t="s">
        <v>41</v>
      </c>
      <c r="G315" s="250"/>
      <c r="H315" s="221" t="s">
        <v>156</v>
      </c>
      <c r="I315" s="221" t="s">
        <v>159</v>
      </c>
      <c r="J315" s="221" t="s">
        <v>0</v>
      </c>
      <c r="K315" s="221" t="s">
        <v>160</v>
      </c>
      <c r="L315" s="221" t="s">
        <v>0</v>
      </c>
      <c r="M315" s="221" t="s">
        <v>279</v>
      </c>
      <c r="N315" s="48" t="s">
        <v>162</v>
      </c>
      <c r="O315" s="48" t="s">
        <v>0</v>
      </c>
      <c r="P315" s="48" t="s">
        <v>477</v>
      </c>
      <c r="Q315" s="48"/>
      <c r="R315" s="48"/>
      <c r="S315" s="48"/>
      <c r="T315" s="48"/>
      <c r="U315" s="104"/>
      <c r="V315" s="73"/>
      <c r="W315" s="74"/>
      <c r="X315" s="75"/>
      <c r="Y315" s="299"/>
      <c r="Z315" s="302"/>
      <c r="BI315" s="57"/>
      <c r="BJ315" s="57"/>
      <c r="BK315" s="57"/>
      <c r="BL315" s="57"/>
      <c r="BM315" s="57"/>
      <c r="BN315" s="57"/>
      <c r="BO315" s="57"/>
      <c r="BP315" s="57"/>
      <c r="BQ315" s="57"/>
      <c r="BR315" s="57"/>
      <c r="BS315" s="57"/>
      <c r="BT315" s="57"/>
      <c r="BU315" s="57"/>
      <c r="BV315" s="57"/>
      <c r="BW315" s="57"/>
    </row>
    <row r="316" spans="3:75" ht="21" customHeight="1">
      <c r="C316" s="266"/>
      <c r="D316" s="431"/>
      <c r="E316" s="432"/>
      <c r="F316" s="289" t="s">
        <v>2466</v>
      </c>
      <c r="G316" s="250"/>
      <c r="H316" s="221" t="s">
        <v>156</v>
      </c>
      <c r="I316" s="221" t="s">
        <v>159</v>
      </c>
      <c r="J316" s="221" t="s">
        <v>0</v>
      </c>
      <c r="K316" s="221" t="s">
        <v>160</v>
      </c>
      <c r="L316" s="221" t="s">
        <v>0</v>
      </c>
      <c r="M316" s="221" t="s">
        <v>280</v>
      </c>
      <c r="N316" s="48" t="s">
        <v>162</v>
      </c>
      <c r="O316" s="48" t="s">
        <v>0</v>
      </c>
      <c r="P316" s="48" t="s">
        <v>477</v>
      </c>
      <c r="Q316" s="48"/>
      <c r="R316" s="48"/>
      <c r="S316" s="48"/>
      <c r="T316" s="48"/>
      <c r="U316" s="104"/>
      <c r="V316" s="73"/>
      <c r="W316" s="74"/>
      <c r="X316" s="75"/>
      <c r="Y316" s="299"/>
      <c r="Z316" s="302"/>
      <c r="BI316" s="57"/>
      <c r="BJ316" s="57"/>
      <c r="BK316" s="57"/>
      <c r="BL316" s="57"/>
      <c r="BM316" s="57"/>
      <c r="BN316" s="57"/>
      <c r="BO316" s="57"/>
      <c r="BP316" s="57"/>
      <c r="BQ316" s="57"/>
      <c r="BR316" s="57"/>
      <c r="BS316" s="57"/>
      <c r="BT316" s="57"/>
      <c r="BU316" s="57"/>
      <c r="BV316" s="57"/>
      <c r="BW316" s="57"/>
    </row>
    <row r="317" spans="3:75" ht="21" customHeight="1">
      <c r="C317" s="266"/>
      <c r="D317" s="431"/>
      <c r="E317" s="432"/>
      <c r="F317" s="289" t="s">
        <v>42</v>
      </c>
      <c r="G317" s="250"/>
      <c r="H317" s="221" t="s">
        <v>156</v>
      </c>
      <c r="I317" s="221" t="s">
        <v>159</v>
      </c>
      <c r="J317" s="221" t="s">
        <v>0</v>
      </c>
      <c r="K317" s="221" t="s">
        <v>160</v>
      </c>
      <c r="L317" s="221" t="s">
        <v>0</v>
      </c>
      <c r="M317" s="221" t="s">
        <v>281</v>
      </c>
      <c r="N317" s="48" t="s">
        <v>162</v>
      </c>
      <c r="O317" s="48" t="s">
        <v>0</v>
      </c>
      <c r="P317" s="48" t="s">
        <v>477</v>
      </c>
      <c r="Q317" s="48"/>
      <c r="R317" s="48"/>
      <c r="S317" s="48"/>
      <c r="T317" s="48"/>
      <c r="U317" s="104"/>
      <c r="V317" s="73"/>
      <c r="W317" s="74"/>
      <c r="X317" s="75"/>
      <c r="Y317" s="299"/>
      <c r="Z317" s="302"/>
      <c r="BI317" s="57"/>
      <c r="BJ317" s="57"/>
      <c r="BK317" s="57"/>
      <c r="BL317" s="57"/>
      <c r="BM317" s="57"/>
      <c r="BN317" s="57"/>
      <c r="BO317" s="57"/>
      <c r="BP317" s="57"/>
      <c r="BQ317" s="57"/>
      <c r="BR317" s="57"/>
      <c r="BS317" s="57"/>
      <c r="BT317" s="57"/>
      <c r="BU317" s="57"/>
      <c r="BV317" s="57"/>
      <c r="BW317" s="57"/>
    </row>
    <row r="318" spans="3:75" ht="21" customHeight="1">
      <c r="C318" s="266"/>
      <c r="D318" s="431"/>
      <c r="E318" s="432"/>
      <c r="F318" s="289" t="s">
        <v>2467</v>
      </c>
      <c r="G318" s="250"/>
      <c r="H318" s="221" t="s">
        <v>156</v>
      </c>
      <c r="I318" s="221" t="s">
        <v>159</v>
      </c>
      <c r="J318" s="221" t="s">
        <v>0</v>
      </c>
      <c r="K318" s="221" t="s">
        <v>160</v>
      </c>
      <c r="L318" s="221" t="s">
        <v>0</v>
      </c>
      <c r="M318" s="221" t="s">
        <v>282</v>
      </c>
      <c r="N318" s="48" t="s">
        <v>162</v>
      </c>
      <c r="O318" s="48" t="s">
        <v>0</v>
      </c>
      <c r="P318" s="48" t="s">
        <v>477</v>
      </c>
      <c r="Q318" s="48"/>
      <c r="R318" s="48"/>
      <c r="S318" s="48"/>
      <c r="T318" s="48"/>
      <c r="U318" s="104"/>
      <c r="V318" s="73"/>
      <c r="W318" s="74"/>
      <c r="X318" s="75"/>
      <c r="Y318" s="299"/>
      <c r="Z318" s="302"/>
      <c r="BI318" s="57"/>
      <c r="BJ318" s="57"/>
      <c r="BK318" s="57"/>
      <c r="BL318" s="57"/>
      <c r="BM318" s="57"/>
      <c r="BN318" s="57"/>
      <c r="BO318" s="57"/>
      <c r="BP318" s="57"/>
      <c r="BQ318" s="57"/>
      <c r="BR318" s="57"/>
      <c r="BS318" s="57"/>
      <c r="BT318" s="57"/>
      <c r="BU318" s="57"/>
      <c r="BV318" s="57"/>
      <c r="BW318" s="57"/>
    </row>
    <row r="319" spans="3:75" ht="21" customHeight="1">
      <c r="C319" s="266"/>
      <c r="D319" s="431"/>
      <c r="E319" s="432"/>
      <c r="F319" s="289" t="s">
        <v>43</v>
      </c>
      <c r="G319" s="250"/>
      <c r="H319" s="221" t="s">
        <v>156</v>
      </c>
      <c r="I319" s="221" t="s">
        <v>159</v>
      </c>
      <c r="J319" s="221" t="s">
        <v>0</v>
      </c>
      <c r="K319" s="221" t="s">
        <v>160</v>
      </c>
      <c r="L319" s="221" t="s">
        <v>0</v>
      </c>
      <c r="M319" s="221" t="s">
        <v>283</v>
      </c>
      <c r="N319" s="48" t="s">
        <v>162</v>
      </c>
      <c r="O319" s="48" t="s">
        <v>0</v>
      </c>
      <c r="P319" s="48" t="s">
        <v>477</v>
      </c>
      <c r="Q319" s="48"/>
      <c r="R319" s="48"/>
      <c r="S319" s="48"/>
      <c r="T319" s="48"/>
      <c r="U319" s="104"/>
      <c r="V319" s="73"/>
      <c r="W319" s="74"/>
      <c r="X319" s="75"/>
      <c r="Y319" s="299"/>
      <c r="Z319" s="302"/>
      <c r="BI319" s="57"/>
      <c r="BJ319" s="57"/>
      <c r="BK319" s="57"/>
      <c r="BL319" s="57"/>
      <c r="BM319" s="57"/>
      <c r="BN319" s="57"/>
      <c r="BO319" s="57"/>
      <c r="BP319" s="57"/>
      <c r="BQ319" s="57"/>
      <c r="BR319" s="57"/>
      <c r="BS319" s="57"/>
      <c r="BT319" s="57"/>
      <c r="BU319" s="57"/>
      <c r="BV319" s="57"/>
      <c r="BW319" s="57"/>
    </row>
    <row r="320" spans="3:75" ht="21" customHeight="1">
      <c r="C320" s="266"/>
      <c r="D320" s="431"/>
      <c r="E320" s="432"/>
      <c r="F320" s="289" t="s">
        <v>44</v>
      </c>
      <c r="G320" s="250"/>
      <c r="H320" s="221" t="s">
        <v>156</v>
      </c>
      <c r="I320" s="221" t="s">
        <v>159</v>
      </c>
      <c r="J320" s="221" t="s">
        <v>0</v>
      </c>
      <c r="K320" s="221" t="s">
        <v>160</v>
      </c>
      <c r="L320" s="221" t="s">
        <v>0</v>
      </c>
      <c r="M320" s="221" t="s">
        <v>284</v>
      </c>
      <c r="N320" s="48" t="s">
        <v>162</v>
      </c>
      <c r="O320" s="48" t="s">
        <v>0</v>
      </c>
      <c r="P320" s="48" t="s">
        <v>477</v>
      </c>
      <c r="Q320" s="48"/>
      <c r="R320" s="48"/>
      <c r="S320" s="48"/>
      <c r="T320" s="48"/>
      <c r="U320" s="104"/>
      <c r="V320" s="73"/>
      <c r="W320" s="74"/>
      <c r="X320" s="75"/>
      <c r="Y320" s="299"/>
      <c r="Z320" s="302"/>
      <c r="BI320" s="57"/>
      <c r="BJ320" s="57"/>
      <c r="BK320" s="57"/>
      <c r="BL320" s="57"/>
      <c r="BM320" s="57"/>
      <c r="BN320" s="57"/>
      <c r="BO320" s="57"/>
      <c r="BP320" s="57"/>
      <c r="BQ320" s="57"/>
      <c r="BR320" s="57"/>
      <c r="BS320" s="57"/>
      <c r="BT320" s="57"/>
      <c r="BU320" s="57"/>
      <c r="BV320" s="57"/>
      <c r="BW320" s="57"/>
    </row>
    <row r="321" spans="3:75" ht="21" customHeight="1">
      <c r="C321" s="266"/>
      <c r="D321" s="431"/>
      <c r="E321" s="432"/>
      <c r="F321" s="289" t="s">
        <v>2468</v>
      </c>
      <c r="G321" s="250"/>
      <c r="H321" s="221" t="s">
        <v>156</v>
      </c>
      <c r="I321" s="221" t="s">
        <v>159</v>
      </c>
      <c r="J321" s="221" t="s">
        <v>0</v>
      </c>
      <c r="K321" s="221" t="s">
        <v>160</v>
      </c>
      <c r="L321" s="221" t="s">
        <v>0</v>
      </c>
      <c r="M321" s="221" t="s">
        <v>285</v>
      </c>
      <c r="N321" s="48" t="s">
        <v>162</v>
      </c>
      <c r="O321" s="48" t="s">
        <v>0</v>
      </c>
      <c r="P321" s="48" t="s">
        <v>477</v>
      </c>
      <c r="Q321" s="48"/>
      <c r="R321" s="48"/>
      <c r="S321" s="48"/>
      <c r="T321" s="48"/>
      <c r="U321" s="104"/>
      <c r="V321" s="73"/>
      <c r="W321" s="74"/>
      <c r="X321" s="75"/>
      <c r="Y321" s="299"/>
      <c r="Z321" s="302"/>
      <c r="BI321" s="57"/>
      <c r="BJ321" s="57"/>
      <c r="BK321" s="57"/>
      <c r="BL321" s="57"/>
      <c r="BM321" s="57"/>
      <c r="BN321" s="57"/>
      <c r="BO321" s="57"/>
      <c r="BP321" s="57"/>
      <c r="BQ321" s="57"/>
      <c r="BR321" s="57"/>
      <c r="BS321" s="57"/>
      <c r="BT321" s="57"/>
      <c r="BU321" s="57"/>
      <c r="BV321" s="57"/>
      <c r="BW321" s="57"/>
    </row>
    <row r="322" spans="3:75" ht="21" customHeight="1">
      <c r="C322" s="266"/>
      <c r="D322" s="431"/>
      <c r="E322" s="432"/>
      <c r="F322" s="289" t="s">
        <v>45</v>
      </c>
      <c r="G322" s="250"/>
      <c r="H322" s="221" t="s">
        <v>156</v>
      </c>
      <c r="I322" s="221" t="s">
        <v>159</v>
      </c>
      <c r="J322" s="221" t="s">
        <v>0</v>
      </c>
      <c r="K322" s="221" t="s">
        <v>160</v>
      </c>
      <c r="L322" s="221" t="s">
        <v>0</v>
      </c>
      <c r="M322" s="221" t="s">
        <v>286</v>
      </c>
      <c r="N322" s="48" t="s">
        <v>162</v>
      </c>
      <c r="O322" s="48" t="s">
        <v>0</v>
      </c>
      <c r="P322" s="48" t="s">
        <v>477</v>
      </c>
      <c r="Q322" s="48"/>
      <c r="R322" s="48"/>
      <c r="S322" s="48"/>
      <c r="T322" s="48"/>
      <c r="U322" s="104"/>
      <c r="V322" s="73"/>
      <c r="W322" s="74"/>
      <c r="X322" s="75"/>
      <c r="Y322" s="299"/>
      <c r="Z322" s="302"/>
      <c r="BI322" s="57"/>
      <c r="BJ322" s="57"/>
      <c r="BK322" s="57"/>
      <c r="BL322" s="57"/>
      <c r="BM322" s="57"/>
      <c r="BN322" s="57"/>
      <c r="BO322" s="57"/>
      <c r="BP322" s="57"/>
      <c r="BQ322" s="57"/>
      <c r="BR322" s="57"/>
      <c r="BS322" s="57"/>
      <c r="BT322" s="57"/>
      <c r="BU322" s="57"/>
      <c r="BV322" s="57"/>
      <c r="BW322" s="57"/>
    </row>
    <row r="323" spans="3:75" ht="21" customHeight="1">
      <c r="C323" s="266"/>
      <c r="D323" s="431"/>
      <c r="E323" s="432"/>
      <c r="F323" s="289" t="s">
        <v>46</v>
      </c>
      <c r="G323" s="250"/>
      <c r="H323" s="221" t="s">
        <v>156</v>
      </c>
      <c r="I323" s="221" t="s">
        <v>159</v>
      </c>
      <c r="J323" s="221" t="s">
        <v>0</v>
      </c>
      <c r="K323" s="221" t="s">
        <v>160</v>
      </c>
      <c r="L323" s="221" t="s">
        <v>0</v>
      </c>
      <c r="M323" s="221" t="s">
        <v>287</v>
      </c>
      <c r="N323" s="48" t="s">
        <v>162</v>
      </c>
      <c r="O323" s="48" t="s">
        <v>0</v>
      </c>
      <c r="P323" s="48" t="s">
        <v>477</v>
      </c>
      <c r="Q323" s="48"/>
      <c r="R323" s="48"/>
      <c r="S323" s="48"/>
      <c r="T323" s="48"/>
      <c r="U323" s="104"/>
      <c r="V323" s="73"/>
      <c r="W323" s="74"/>
      <c r="X323" s="75"/>
      <c r="Y323" s="299"/>
      <c r="Z323" s="302"/>
      <c r="BI323" s="57"/>
      <c r="BJ323" s="57"/>
      <c r="BK323" s="57"/>
      <c r="BL323" s="57"/>
      <c r="BM323" s="57"/>
      <c r="BN323" s="57"/>
      <c r="BO323" s="57"/>
      <c r="BP323" s="57"/>
      <c r="BQ323" s="57"/>
      <c r="BR323" s="57"/>
      <c r="BS323" s="57"/>
      <c r="BT323" s="57"/>
      <c r="BU323" s="57"/>
      <c r="BV323" s="57"/>
      <c r="BW323" s="57"/>
    </row>
    <row r="324" spans="3:75" ht="21" customHeight="1">
      <c r="C324" s="266"/>
      <c r="D324" s="431"/>
      <c r="E324" s="432"/>
      <c r="F324" s="289" t="s">
        <v>2469</v>
      </c>
      <c r="G324" s="250"/>
      <c r="H324" s="221" t="s">
        <v>156</v>
      </c>
      <c r="I324" s="221" t="s">
        <v>159</v>
      </c>
      <c r="J324" s="221" t="s">
        <v>0</v>
      </c>
      <c r="K324" s="221" t="s">
        <v>160</v>
      </c>
      <c r="L324" s="221" t="s">
        <v>0</v>
      </c>
      <c r="M324" s="221" t="s">
        <v>288</v>
      </c>
      <c r="N324" s="48" t="s">
        <v>162</v>
      </c>
      <c r="O324" s="48" t="s">
        <v>0</v>
      </c>
      <c r="P324" s="48" t="s">
        <v>477</v>
      </c>
      <c r="Q324" s="48"/>
      <c r="R324" s="48"/>
      <c r="S324" s="48"/>
      <c r="T324" s="48"/>
      <c r="U324" s="104"/>
      <c r="V324" s="73"/>
      <c r="W324" s="74"/>
      <c r="X324" s="75"/>
      <c r="Y324" s="299"/>
      <c r="Z324" s="302"/>
      <c r="BI324" s="57"/>
      <c r="BJ324" s="57"/>
      <c r="BK324" s="57"/>
      <c r="BL324" s="57"/>
      <c r="BM324" s="57"/>
      <c r="BN324" s="57"/>
      <c r="BO324" s="57"/>
      <c r="BP324" s="57"/>
      <c r="BQ324" s="57"/>
      <c r="BR324" s="57"/>
      <c r="BS324" s="57"/>
      <c r="BT324" s="57"/>
      <c r="BU324" s="57"/>
      <c r="BV324" s="57"/>
      <c r="BW324" s="57"/>
    </row>
    <row r="325" spans="3:75" ht="21" customHeight="1">
      <c r="C325" s="266"/>
      <c r="D325" s="431"/>
      <c r="E325" s="432"/>
      <c r="F325" s="289" t="s">
        <v>47</v>
      </c>
      <c r="G325" s="250"/>
      <c r="H325" s="221" t="s">
        <v>156</v>
      </c>
      <c r="I325" s="221" t="s">
        <v>159</v>
      </c>
      <c r="J325" s="221" t="s">
        <v>0</v>
      </c>
      <c r="K325" s="221" t="s">
        <v>160</v>
      </c>
      <c r="L325" s="221" t="s">
        <v>0</v>
      </c>
      <c r="M325" s="221" t="s">
        <v>289</v>
      </c>
      <c r="N325" s="48" t="s">
        <v>162</v>
      </c>
      <c r="O325" s="48" t="s">
        <v>0</v>
      </c>
      <c r="P325" s="48" t="s">
        <v>477</v>
      </c>
      <c r="Q325" s="48"/>
      <c r="R325" s="48"/>
      <c r="S325" s="48"/>
      <c r="T325" s="48"/>
      <c r="U325" s="104"/>
      <c r="V325" s="73"/>
      <c r="W325" s="74"/>
      <c r="X325" s="75"/>
      <c r="Y325" s="299"/>
      <c r="Z325" s="302"/>
      <c r="BI325" s="57"/>
      <c r="BJ325" s="57"/>
      <c r="BK325" s="57"/>
      <c r="BL325" s="57"/>
      <c r="BM325" s="57"/>
      <c r="BN325" s="57"/>
      <c r="BO325" s="57"/>
      <c r="BP325" s="57"/>
      <c r="BQ325" s="57"/>
      <c r="BR325" s="57"/>
      <c r="BS325" s="57"/>
      <c r="BT325" s="57"/>
      <c r="BU325" s="57"/>
      <c r="BV325" s="57"/>
      <c r="BW325" s="57"/>
    </row>
    <row r="326" spans="3:75" ht="21" customHeight="1">
      <c r="C326" s="266"/>
      <c r="D326" s="431"/>
      <c r="E326" s="432"/>
      <c r="F326" s="289" t="s">
        <v>48</v>
      </c>
      <c r="G326" s="250"/>
      <c r="H326" s="221" t="s">
        <v>156</v>
      </c>
      <c r="I326" s="221" t="s">
        <v>159</v>
      </c>
      <c r="J326" s="221" t="s">
        <v>0</v>
      </c>
      <c r="K326" s="221" t="s">
        <v>160</v>
      </c>
      <c r="L326" s="221" t="s">
        <v>0</v>
      </c>
      <c r="M326" s="221" t="s">
        <v>290</v>
      </c>
      <c r="N326" s="48" t="s">
        <v>162</v>
      </c>
      <c r="O326" s="48" t="s">
        <v>0</v>
      </c>
      <c r="P326" s="48" t="s">
        <v>477</v>
      </c>
      <c r="Q326" s="48"/>
      <c r="R326" s="48"/>
      <c r="S326" s="48"/>
      <c r="T326" s="48"/>
      <c r="U326" s="104"/>
      <c r="V326" s="73"/>
      <c r="W326" s="74"/>
      <c r="X326" s="75"/>
      <c r="Y326" s="299"/>
      <c r="Z326" s="302"/>
      <c r="BI326" s="57"/>
      <c r="BJ326" s="57"/>
      <c r="BK326" s="57"/>
      <c r="BL326" s="57"/>
      <c r="BM326" s="57"/>
      <c r="BN326" s="57"/>
      <c r="BO326" s="57"/>
      <c r="BP326" s="57"/>
      <c r="BQ326" s="57"/>
      <c r="BR326" s="57"/>
      <c r="BS326" s="57"/>
      <c r="BT326" s="57"/>
      <c r="BU326" s="57"/>
      <c r="BV326" s="57"/>
      <c r="BW326" s="57"/>
    </row>
    <row r="327" spans="3:75" ht="21" customHeight="1">
      <c r="C327" s="266"/>
      <c r="D327" s="431"/>
      <c r="E327" s="432"/>
      <c r="F327" s="289" t="s">
        <v>2470</v>
      </c>
      <c r="G327" s="250"/>
      <c r="H327" s="221" t="s">
        <v>156</v>
      </c>
      <c r="I327" s="221" t="s">
        <v>159</v>
      </c>
      <c r="J327" s="221" t="s">
        <v>0</v>
      </c>
      <c r="K327" s="221" t="s">
        <v>160</v>
      </c>
      <c r="L327" s="221" t="s">
        <v>0</v>
      </c>
      <c r="M327" s="221" t="s">
        <v>291</v>
      </c>
      <c r="N327" s="48" t="s">
        <v>162</v>
      </c>
      <c r="O327" s="48" t="s">
        <v>0</v>
      </c>
      <c r="P327" s="48" t="s">
        <v>477</v>
      </c>
      <c r="Q327" s="48"/>
      <c r="R327" s="48"/>
      <c r="S327" s="48"/>
      <c r="T327" s="48"/>
      <c r="U327" s="104"/>
      <c r="V327" s="73"/>
      <c r="W327" s="74"/>
      <c r="X327" s="75"/>
      <c r="Y327" s="299"/>
      <c r="Z327" s="302"/>
      <c r="BI327" s="57"/>
      <c r="BJ327" s="57"/>
      <c r="BK327" s="57"/>
      <c r="BL327" s="57"/>
      <c r="BM327" s="57"/>
      <c r="BN327" s="57"/>
      <c r="BO327" s="57"/>
      <c r="BP327" s="57"/>
      <c r="BQ327" s="57"/>
      <c r="BR327" s="57"/>
      <c r="BS327" s="57"/>
      <c r="BT327" s="57"/>
      <c r="BU327" s="57"/>
      <c r="BV327" s="57"/>
      <c r="BW327" s="57"/>
    </row>
    <row r="328" spans="3:75" ht="21" customHeight="1">
      <c r="C328" s="266"/>
      <c r="D328" s="431"/>
      <c r="E328" s="432"/>
      <c r="F328" s="289" t="s">
        <v>49</v>
      </c>
      <c r="G328" s="250"/>
      <c r="H328" s="221" t="s">
        <v>156</v>
      </c>
      <c r="I328" s="221" t="s">
        <v>159</v>
      </c>
      <c r="J328" s="221" t="s">
        <v>0</v>
      </c>
      <c r="K328" s="221" t="s">
        <v>160</v>
      </c>
      <c r="L328" s="221" t="s">
        <v>0</v>
      </c>
      <c r="M328" s="221" t="s">
        <v>292</v>
      </c>
      <c r="N328" s="48" t="s">
        <v>162</v>
      </c>
      <c r="O328" s="48" t="s">
        <v>0</v>
      </c>
      <c r="P328" s="48" t="s">
        <v>477</v>
      </c>
      <c r="Q328" s="48"/>
      <c r="R328" s="48"/>
      <c r="S328" s="48"/>
      <c r="T328" s="48"/>
      <c r="U328" s="104"/>
      <c r="V328" s="73"/>
      <c r="W328" s="74"/>
      <c r="X328" s="75"/>
      <c r="Y328" s="299"/>
      <c r="Z328" s="302"/>
      <c r="BI328" s="57"/>
      <c r="BJ328" s="57"/>
      <c r="BK328" s="57"/>
      <c r="BL328" s="57"/>
      <c r="BM328" s="57"/>
      <c r="BN328" s="57"/>
      <c r="BO328" s="57"/>
      <c r="BP328" s="57"/>
      <c r="BQ328" s="57"/>
      <c r="BR328" s="57"/>
      <c r="BS328" s="57"/>
      <c r="BT328" s="57"/>
      <c r="BU328" s="57"/>
      <c r="BV328" s="57"/>
      <c r="BW328" s="57"/>
    </row>
    <row r="329" spans="3:75" ht="21" customHeight="1">
      <c r="C329" s="266"/>
      <c r="D329" s="431"/>
      <c r="E329" s="432"/>
      <c r="F329" s="289" t="s">
        <v>50</v>
      </c>
      <c r="G329" s="250"/>
      <c r="H329" s="221" t="s">
        <v>156</v>
      </c>
      <c r="I329" s="221" t="s">
        <v>159</v>
      </c>
      <c r="J329" s="221" t="s">
        <v>0</v>
      </c>
      <c r="K329" s="221" t="s">
        <v>160</v>
      </c>
      <c r="L329" s="221" t="s">
        <v>0</v>
      </c>
      <c r="M329" s="221" t="s">
        <v>293</v>
      </c>
      <c r="N329" s="48" t="s">
        <v>162</v>
      </c>
      <c r="O329" s="48" t="s">
        <v>0</v>
      </c>
      <c r="P329" s="48" t="s">
        <v>477</v>
      </c>
      <c r="Q329" s="48"/>
      <c r="R329" s="48"/>
      <c r="S329" s="48"/>
      <c r="T329" s="48"/>
      <c r="U329" s="104"/>
      <c r="V329" s="73"/>
      <c r="W329" s="74"/>
      <c r="X329" s="75"/>
      <c r="Y329" s="299"/>
      <c r="Z329" s="302"/>
      <c r="BI329" s="57"/>
      <c r="BJ329" s="57"/>
      <c r="BK329" s="57"/>
      <c r="BL329" s="57"/>
      <c r="BM329" s="57"/>
      <c r="BN329" s="57"/>
      <c r="BO329" s="57"/>
      <c r="BP329" s="57"/>
      <c r="BQ329" s="57"/>
      <c r="BR329" s="57"/>
      <c r="BS329" s="57"/>
      <c r="BT329" s="57"/>
      <c r="BU329" s="57"/>
      <c r="BV329" s="57"/>
      <c r="BW329" s="57"/>
    </row>
    <row r="330" spans="3:75" ht="21" customHeight="1">
      <c r="C330" s="266"/>
      <c r="D330" s="431"/>
      <c r="E330" s="432"/>
      <c r="F330" s="289" t="s">
        <v>2471</v>
      </c>
      <c r="G330" s="250"/>
      <c r="H330" s="221" t="s">
        <v>156</v>
      </c>
      <c r="I330" s="221" t="s">
        <v>159</v>
      </c>
      <c r="J330" s="221" t="s">
        <v>0</v>
      </c>
      <c r="K330" s="221" t="s">
        <v>160</v>
      </c>
      <c r="L330" s="221" t="s">
        <v>0</v>
      </c>
      <c r="M330" s="221" t="s">
        <v>294</v>
      </c>
      <c r="N330" s="48" t="s">
        <v>162</v>
      </c>
      <c r="O330" s="48" t="s">
        <v>0</v>
      </c>
      <c r="P330" s="48" t="s">
        <v>477</v>
      </c>
      <c r="Q330" s="48"/>
      <c r="R330" s="48"/>
      <c r="S330" s="48"/>
      <c r="T330" s="48"/>
      <c r="U330" s="104"/>
      <c r="V330" s="73"/>
      <c r="W330" s="74"/>
      <c r="X330" s="75"/>
      <c r="Y330" s="299"/>
      <c r="Z330" s="302"/>
      <c r="BI330" s="57"/>
      <c r="BJ330" s="57"/>
      <c r="BK330" s="57"/>
      <c r="BL330" s="57"/>
      <c r="BM330" s="57"/>
      <c r="BN330" s="57"/>
      <c r="BO330" s="57"/>
      <c r="BP330" s="57"/>
      <c r="BQ330" s="57"/>
      <c r="BR330" s="57"/>
      <c r="BS330" s="57"/>
      <c r="BT330" s="57"/>
      <c r="BU330" s="57"/>
      <c r="BV330" s="57"/>
      <c r="BW330" s="57"/>
    </row>
    <row r="331" spans="3:75" ht="21" customHeight="1">
      <c r="C331" s="266"/>
      <c r="D331" s="431"/>
      <c r="E331" s="432"/>
      <c r="F331" s="289" t="s">
        <v>51</v>
      </c>
      <c r="G331" s="250"/>
      <c r="H331" s="221" t="s">
        <v>156</v>
      </c>
      <c r="I331" s="221" t="s">
        <v>159</v>
      </c>
      <c r="J331" s="221" t="s">
        <v>0</v>
      </c>
      <c r="K331" s="221" t="s">
        <v>160</v>
      </c>
      <c r="L331" s="221" t="s">
        <v>0</v>
      </c>
      <c r="M331" s="221" t="s">
        <v>295</v>
      </c>
      <c r="N331" s="48" t="s">
        <v>162</v>
      </c>
      <c r="O331" s="48" t="s">
        <v>0</v>
      </c>
      <c r="P331" s="48" t="s">
        <v>477</v>
      </c>
      <c r="Q331" s="48"/>
      <c r="R331" s="48"/>
      <c r="S331" s="48"/>
      <c r="T331" s="48"/>
      <c r="U331" s="104"/>
      <c r="V331" s="73"/>
      <c r="W331" s="74"/>
      <c r="X331" s="75"/>
      <c r="Y331" s="299"/>
      <c r="Z331" s="302"/>
      <c r="BI331" s="57"/>
      <c r="BJ331" s="57"/>
      <c r="BK331" s="57"/>
      <c r="BL331" s="57"/>
      <c r="BM331" s="57"/>
      <c r="BN331" s="57"/>
      <c r="BO331" s="57"/>
      <c r="BP331" s="57"/>
      <c r="BQ331" s="57"/>
      <c r="BR331" s="57"/>
      <c r="BS331" s="57"/>
      <c r="BT331" s="57"/>
      <c r="BU331" s="57"/>
      <c r="BV331" s="57"/>
      <c r="BW331" s="57"/>
    </row>
    <row r="332" spans="3:75" ht="21" customHeight="1">
      <c r="C332" s="266"/>
      <c r="D332" s="431"/>
      <c r="E332" s="432"/>
      <c r="F332" s="289" t="s">
        <v>2472</v>
      </c>
      <c r="G332" s="250"/>
      <c r="H332" s="221" t="s">
        <v>156</v>
      </c>
      <c r="I332" s="221" t="s">
        <v>159</v>
      </c>
      <c r="J332" s="221" t="s">
        <v>0</v>
      </c>
      <c r="K332" s="221" t="s">
        <v>160</v>
      </c>
      <c r="L332" s="221" t="s">
        <v>0</v>
      </c>
      <c r="M332" s="221" t="s">
        <v>296</v>
      </c>
      <c r="N332" s="48" t="s">
        <v>162</v>
      </c>
      <c r="O332" s="48" t="s">
        <v>0</v>
      </c>
      <c r="P332" s="48" t="s">
        <v>477</v>
      </c>
      <c r="Q332" s="48"/>
      <c r="R332" s="48"/>
      <c r="S332" s="48"/>
      <c r="T332" s="48"/>
      <c r="U332" s="104"/>
      <c r="V332" s="73"/>
      <c r="W332" s="74"/>
      <c r="X332" s="75"/>
      <c r="Y332" s="299"/>
      <c r="Z332" s="302"/>
      <c r="BI332" s="57"/>
      <c r="BJ332" s="57"/>
      <c r="BK332" s="57"/>
      <c r="BL332" s="57"/>
      <c r="BM332" s="57"/>
      <c r="BN332" s="57"/>
      <c r="BO332" s="57"/>
      <c r="BP332" s="57"/>
      <c r="BQ332" s="57"/>
      <c r="BR332" s="57"/>
      <c r="BS332" s="57"/>
      <c r="BT332" s="57"/>
      <c r="BU332" s="57"/>
      <c r="BV332" s="57"/>
      <c r="BW332" s="57"/>
    </row>
    <row r="333" spans="3:75" ht="21" customHeight="1">
      <c r="C333" s="266"/>
      <c r="D333" s="431"/>
      <c r="E333" s="432"/>
      <c r="F333" s="289" t="s">
        <v>52</v>
      </c>
      <c r="G333" s="250"/>
      <c r="H333" s="221" t="s">
        <v>156</v>
      </c>
      <c r="I333" s="221" t="s">
        <v>159</v>
      </c>
      <c r="J333" s="221" t="s">
        <v>0</v>
      </c>
      <c r="K333" s="221" t="s">
        <v>160</v>
      </c>
      <c r="L333" s="221" t="s">
        <v>0</v>
      </c>
      <c r="M333" s="221" t="s">
        <v>297</v>
      </c>
      <c r="N333" s="48" t="s">
        <v>162</v>
      </c>
      <c r="O333" s="48" t="s">
        <v>0</v>
      </c>
      <c r="P333" s="48" t="s">
        <v>477</v>
      </c>
      <c r="Q333" s="48"/>
      <c r="R333" s="48"/>
      <c r="S333" s="48"/>
      <c r="T333" s="48"/>
      <c r="U333" s="104"/>
      <c r="V333" s="73"/>
      <c r="W333" s="74"/>
      <c r="X333" s="75"/>
      <c r="Y333" s="299"/>
      <c r="Z333" s="302"/>
      <c r="BI333" s="57"/>
      <c r="BJ333" s="57"/>
      <c r="BK333" s="57"/>
      <c r="BL333" s="57"/>
      <c r="BM333" s="57"/>
      <c r="BN333" s="57"/>
      <c r="BO333" s="57"/>
      <c r="BP333" s="57"/>
      <c r="BQ333" s="57"/>
      <c r="BR333" s="57"/>
      <c r="BS333" s="57"/>
      <c r="BT333" s="57"/>
      <c r="BU333" s="57"/>
      <c r="BV333" s="57"/>
      <c r="BW333" s="57"/>
    </row>
    <row r="334" spans="3:75" ht="21" customHeight="1">
      <c r="C334" s="266"/>
      <c r="D334" s="431"/>
      <c r="E334" s="432"/>
      <c r="F334" s="289" t="s">
        <v>2473</v>
      </c>
      <c r="G334" s="250"/>
      <c r="H334" s="221" t="s">
        <v>156</v>
      </c>
      <c r="I334" s="221" t="s">
        <v>159</v>
      </c>
      <c r="J334" s="221" t="s">
        <v>0</v>
      </c>
      <c r="K334" s="221" t="s">
        <v>160</v>
      </c>
      <c r="L334" s="221" t="s">
        <v>0</v>
      </c>
      <c r="M334" s="221" t="s">
        <v>298</v>
      </c>
      <c r="N334" s="48" t="s">
        <v>162</v>
      </c>
      <c r="O334" s="48" t="s">
        <v>0</v>
      </c>
      <c r="P334" s="48" t="s">
        <v>477</v>
      </c>
      <c r="Q334" s="48"/>
      <c r="R334" s="48"/>
      <c r="S334" s="48"/>
      <c r="T334" s="48"/>
      <c r="U334" s="104"/>
      <c r="V334" s="73"/>
      <c r="W334" s="74"/>
      <c r="X334" s="75"/>
      <c r="Y334" s="299"/>
      <c r="Z334" s="302"/>
      <c r="BI334" s="57"/>
      <c r="BJ334" s="57"/>
      <c r="BK334" s="57"/>
      <c r="BL334" s="57"/>
      <c r="BM334" s="57"/>
      <c r="BN334" s="57"/>
      <c r="BO334" s="57"/>
      <c r="BP334" s="57"/>
      <c r="BQ334" s="57"/>
      <c r="BR334" s="57"/>
      <c r="BS334" s="57"/>
      <c r="BT334" s="57"/>
      <c r="BU334" s="57"/>
      <c r="BV334" s="57"/>
      <c r="BW334" s="57"/>
    </row>
    <row r="335" spans="3:75" ht="21" customHeight="1">
      <c r="C335" s="266"/>
      <c r="D335" s="431"/>
      <c r="E335" s="432"/>
      <c r="F335" s="289" t="s">
        <v>2474</v>
      </c>
      <c r="G335" s="250"/>
      <c r="H335" s="221" t="s">
        <v>156</v>
      </c>
      <c r="I335" s="221" t="s">
        <v>159</v>
      </c>
      <c r="J335" s="221" t="s">
        <v>0</v>
      </c>
      <c r="K335" s="221" t="s">
        <v>160</v>
      </c>
      <c r="L335" s="221" t="s">
        <v>0</v>
      </c>
      <c r="M335" s="221" t="s">
        <v>299</v>
      </c>
      <c r="N335" s="48" t="s">
        <v>162</v>
      </c>
      <c r="O335" s="48" t="s">
        <v>0</v>
      </c>
      <c r="P335" s="48" t="s">
        <v>477</v>
      </c>
      <c r="Q335" s="48"/>
      <c r="R335" s="48"/>
      <c r="S335" s="48"/>
      <c r="T335" s="48"/>
      <c r="U335" s="104"/>
      <c r="V335" s="73"/>
      <c r="W335" s="74"/>
      <c r="X335" s="75"/>
      <c r="Y335" s="299"/>
      <c r="Z335" s="302"/>
      <c r="BI335" s="57"/>
      <c r="BJ335" s="57"/>
      <c r="BK335" s="57"/>
      <c r="BL335" s="57"/>
      <c r="BM335" s="57"/>
      <c r="BN335" s="57"/>
      <c r="BO335" s="57"/>
      <c r="BP335" s="57"/>
      <c r="BQ335" s="57"/>
      <c r="BR335" s="57"/>
      <c r="BS335" s="57"/>
      <c r="BT335" s="57"/>
      <c r="BU335" s="57"/>
      <c r="BV335" s="57"/>
      <c r="BW335" s="57"/>
    </row>
    <row r="336" spans="3:75" ht="21" customHeight="1">
      <c r="C336" s="266"/>
      <c r="D336" s="431"/>
      <c r="E336" s="432"/>
      <c r="F336" s="289" t="s">
        <v>2475</v>
      </c>
      <c r="G336" s="250"/>
      <c r="H336" s="221" t="s">
        <v>156</v>
      </c>
      <c r="I336" s="221" t="s">
        <v>159</v>
      </c>
      <c r="J336" s="221" t="s">
        <v>0</v>
      </c>
      <c r="K336" s="221" t="s">
        <v>160</v>
      </c>
      <c r="L336" s="221" t="s">
        <v>0</v>
      </c>
      <c r="M336" s="221" t="s">
        <v>300</v>
      </c>
      <c r="N336" s="48" t="s">
        <v>162</v>
      </c>
      <c r="O336" s="48" t="s">
        <v>0</v>
      </c>
      <c r="P336" s="48" t="s">
        <v>477</v>
      </c>
      <c r="Q336" s="48"/>
      <c r="R336" s="48"/>
      <c r="S336" s="48"/>
      <c r="T336" s="48"/>
      <c r="U336" s="104"/>
      <c r="V336" s="73"/>
      <c r="W336" s="74"/>
      <c r="X336" s="75"/>
      <c r="Y336" s="299"/>
      <c r="Z336" s="299"/>
      <c r="AA336" s="300"/>
      <c r="AB336" s="300"/>
      <c r="AC336" s="300"/>
      <c r="AD336" s="300"/>
      <c r="AE336" s="300"/>
      <c r="AF336" s="300"/>
      <c r="AG336" s="300"/>
      <c r="AH336" s="300"/>
      <c r="AI336" s="300"/>
      <c r="AJ336" s="300"/>
      <c r="AK336" s="300"/>
      <c r="AL336" s="300"/>
      <c r="AM336" s="300"/>
      <c r="AN336" s="300"/>
      <c r="AO336" s="300"/>
      <c r="AP336" s="300"/>
      <c r="AQ336" s="300"/>
      <c r="AR336" s="300"/>
      <c r="AS336" s="300"/>
      <c r="BI336" s="57"/>
      <c r="BJ336" s="57"/>
      <c r="BK336" s="57"/>
      <c r="BL336" s="57"/>
      <c r="BM336" s="57"/>
      <c r="BN336" s="57"/>
      <c r="BO336" s="57"/>
      <c r="BP336" s="57"/>
      <c r="BQ336" s="57"/>
      <c r="BR336" s="57"/>
      <c r="BS336" s="57"/>
      <c r="BT336" s="57"/>
      <c r="BU336" s="57"/>
      <c r="BV336" s="57"/>
      <c r="BW336" s="57"/>
    </row>
    <row r="337" spans="3:75" ht="21" customHeight="1">
      <c r="C337" s="266"/>
      <c r="D337" s="431"/>
      <c r="E337" s="432"/>
      <c r="F337" s="289" t="s">
        <v>2476</v>
      </c>
      <c r="G337" s="250"/>
      <c r="H337" s="221" t="s">
        <v>156</v>
      </c>
      <c r="I337" s="221" t="s">
        <v>159</v>
      </c>
      <c r="J337" s="221" t="s">
        <v>0</v>
      </c>
      <c r="K337" s="221" t="s">
        <v>160</v>
      </c>
      <c r="L337" s="221" t="s">
        <v>0</v>
      </c>
      <c r="M337" s="221" t="s">
        <v>301</v>
      </c>
      <c r="N337" s="48" t="s">
        <v>162</v>
      </c>
      <c r="O337" s="48" t="s">
        <v>0</v>
      </c>
      <c r="P337" s="48" t="s">
        <v>477</v>
      </c>
      <c r="Q337" s="48"/>
      <c r="R337" s="48"/>
      <c r="S337" s="48"/>
      <c r="T337" s="48"/>
      <c r="U337" s="104"/>
      <c r="V337" s="73"/>
      <c r="W337" s="74"/>
      <c r="X337" s="75"/>
      <c r="Y337" s="299"/>
      <c r="Z337" s="299"/>
      <c r="AA337" s="300"/>
      <c r="AB337" s="300"/>
      <c r="AC337" s="300"/>
      <c r="AD337" s="300"/>
      <c r="AE337" s="300"/>
      <c r="AF337" s="300"/>
      <c r="AG337" s="300"/>
      <c r="AH337" s="300"/>
      <c r="AI337" s="300"/>
      <c r="AJ337" s="300"/>
      <c r="AK337" s="300"/>
      <c r="AL337" s="300"/>
      <c r="AM337" s="300"/>
      <c r="AN337" s="300"/>
      <c r="AO337" s="300"/>
      <c r="AP337" s="300"/>
      <c r="AQ337" s="300"/>
      <c r="AR337" s="300"/>
      <c r="AS337" s="300"/>
      <c r="BI337" s="57"/>
      <c r="BJ337" s="57"/>
      <c r="BK337" s="57"/>
      <c r="BL337" s="57"/>
      <c r="BM337" s="57"/>
      <c r="BN337" s="57"/>
      <c r="BO337" s="57"/>
      <c r="BP337" s="57"/>
      <c r="BQ337" s="57"/>
      <c r="BR337" s="57"/>
      <c r="BS337" s="57"/>
      <c r="BT337" s="57"/>
      <c r="BU337" s="57"/>
      <c r="BV337" s="57"/>
      <c r="BW337" s="57"/>
    </row>
    <row r="338" spans="3:75" ht="21" customHeight="1">
      <c r="C338" s="266"/>
      <c r="D338" s="431"/>
      <c r="E338" s="432"/>
      <c r="F338" s="289" t="s">
        <v>53</v>
      </c>
      <c r="G338" s="250"/>
      <c r="H338" s="221" t="s">
        <v>156</v>
      </c>
      <c r="I338" s="221" t="s">
        <v>159</v>
      </c>
      <c r="J338" s="221" t="s">
        <v>0</v>
      </c>
      <c r="K338" s="221" t="s">
        <v>160</v>
      </c>
      <c r="L338" s="221" t="s">
        <v>0</v>
      </c>
      <c r="M338" s="221" t="s">
        <v>302</v>
      </c>
      <c r="N338" s="48" t="s">
        <v>162</v>
      </c>
      <c r="O338" s="48" t="s">
        <v>0</v>
      </c>
      <c r="P338" s="48" t="s">
        <v>477</v>
      </c>
      <c r="Q338" s="48"/>
      <c r="R338" s="48"/>
      <c r="S338" s="48"/>
      <c r="T338" s="48"/>
      <c r="U338" s="104"/>
      <c r="V338" s="73"/>
      <c r="W338" s="74"/>
      <c r="X338" s="75"/>
      <c r="Y338" s="299"/>
      <c r="Z338" s="299"/>
      <c r="AA338" s="300"/>
      <c r="AB338" s="300"/>
      <c r="AC338" s="300"/>
      <c r="AD338" s="300"/>
      <c r="AE338" s="300"/>
      <c r="AF338" s="300"/>
      <c r="AG338" s="300"/>
      <c r="AH338" s="300"/>
      <c r="AI338" s="300"/>
      <c r="AJ338" s="300"/>
      <c r="AK338" s="300"/>
      <c r="AL338" s="300"/>
      <c r="AM338" s="300"/>
      <c r="AN338" s="300"/>
      <c r="AO338" s="300"/>
      <c r="AP338" s="300"/>
      <c r="AQ338" s="300"/>
      <c r="AR338" s="300"/>
      <c r="AS338" s="300"/>
      <c r="BI338" s="57"/>
      <c r="BJ338" s="57"/>
      <c r="BK338" s="57"/>
      <c r="BL338" s="57"/>
      <c r="BM338" s="57"/>
      <c r="BN338" s="57"/>
      <c r="BO338" s="57"/>
      <c r="BP338" s="57"/>
      <c r="BQ338" s="57"/>
      <c r="BR338" s="57"/>
      <c r="BS338" s="57"/>
      <c r="BT338" s="57"/>
      <c r="BU338" s="57"/>
      <c r="BV338" s="57"/>
      <c r="BW338" s="57"/>
    </row>
    <row r="339" spans="3:75" ht="21" customHeight="1">
      <c r="C339" s="266"/>
      <c r="D339" s="431"/>
      <c r="E339" s="432"/>
      <c r="F339" s="289" t="s">
        <v>2477</v>
      </c>
      <c r="G339" s="250"/>
      <c r="H339" s="221" t="s">
        <v>156</v>
      </c>
      <c r="I339" s="221" t="s">
        <v>159</v>
      </c>
      <c r="J339" s="221" t="s">
        <v>0</v>
      </c>
      <c r="K339" s="221" t="s">
        <v>160</v>
      </c>
      <c r="L339" s="221" t="s">
        <v>0</v>
      </c>
      <c r="M339" s="221" t="s">
        <v>303</v>
      </c>
      <c r="N339" s="48" t="s">
        <v>162</v>
      </c>
      <c r="O339" s="48" t="s">
        <v>0</v>
      </c>
      <c r="P339" s="48" t="s">
        <v>477</v>
      </c>
      <c r="Q339" s="48"/>
      <c r="R339" s="48"/>
      <c r="S339" s="48"/>
      <c r="T339" s="48"/>
      <c r="U339" s="104"/>
      <c r="V339" s="73"/>
      <c r="W339" s="74"/>
      <c r="X339" s="75"/>
      <c r="Y339" s="299"/>
      <c r="Z339" s="299"/>
      <c r="AA339" s="300"/>
      <c r="AB339" s="300"/>
      <c r="AC339" s="300"/>
      <c r="AD339" s="300"/>
      <c r="AE339" s="300"/>
      <c r="AF339" s="300"/>
      <c r="AG339" s="300"/>
      <c r="AH339" s="300"/>
      <c r="AI339" s="300"/>
      <c r="AJ339" s="300"/>
      <c r="AK339" s="300"/>
      <c r="AL339" s="300"/>
      <c r="AM339" s="300"/>
      <c r="AN339" s="300"/>
      <c r="AO339" s="300"/>
      <c r="AP339" s="300"/>
      <c r="AQ339" s="300"/>
      <c r="AR339" s="300"/>
      <c r="AS339" s="300"/>
      <c r="BI339" s="57"/>
      <c r="BJ339" s="57"/>
      <c r="BK339" s="57"/>
      <c r="BL339" s="57"/>
      <c r="BM339" s="57"/>
      <c r="BN339" s="57"/>
      <c r="BO339" s="57"/>
      <c r="BP339" s="57"/>
      <c r="BQ339" s="57"/>
      <c r="BR339" s="57"/>
      <c r="BS339" s="57"/>
      <c r="BT339" s="57"/>
      <c r="BU339" s="57"/>
      <c r="BV339" s="57"/>
      <c r="BW339" s="57"/>
    </row>
    <row r="340" spans="3:75" ht="21" customHeight="1">
      <c r="C340" s="266"/>
      <c r="D340" s="431"/>
      <c r="E340" s="432"/>
      <c r="F340" s="289" t="s">
        <v>2478</v>
      </c>
      <c r="G340" s="250"/>
      <c r="H340" s="221" t="s">
        <v>156</v>
      </c>
      <c r="I340" s="221" t="s">
        <v>159</v>
      </c>
      <c r="J340" s="221" t="s">
        <v>0</v>
      </c>
      <c r="K340" s="221" t="s">
        <v>160</v>
      </c>
      <c r="L340" s="221" t="s">
        <v>0</v>
      </c>
      <c r="M340" s="221" t="s">
        <v>304</v>
      </c>
      <c r="N340" s="48" t="s">
        <v>162</v>
      </c>
      <c r="O340" s="48" t="s">
        <v>0</v>
      </c>
      <c r="P340" s="48" t="s">
        <v>477</v>
      </c>
      <c r="Q340" s="48"/>
      <c r="R340" s="48"/>
      <c r="S340" s="48"/>
      <c r="T340" s="48"/>
      <c r="U340" s="104"/>
      <c r="V340" s="73"/>
      <c r="W340" s="74"/>
      <c r="X340" s="75"/>
      <c r="Y340" s="299"/>
      <c r="Z340" s="299"/>
      <c r="AA340" s="300"/>
      <c r="AB340" s="300"/>
      <c r="AC340" s="300"/>
      <c r="AD340" s="300"/>
      <c r="AE340" s="300"/>
      <c r="AF340" s="300"/>
      <c r="AG340" s="300"/>
      <c r="AH340" s="300"/>
      <c r="AI340" s="300"/>
      <c r="AJ340" s="300"/>
      <c r="AK340" s="300"/>
      <c r="AL340" s="300"/>
      <c r="AM340" s="300"/>
      <c r="AN340" s="300"/>
      <c r="AO340" s="300"/>
      <c r="AP340" s="300"/>
      <c r="AQ340" s="300"/>
      <c r="AR340" s="300"/>
      <c r="AS340" s="300"/>
      <c r="BI340" s="57"/>
      <c r="BJ340" s="57"/>
      <c r="BK340" s="57"/>
      <c r="BL340" s="57"/>
      <c r="BM340" s="57"/>
      <c r="BN340" s="57"/>
      <c r="BO340" s="57"/>
      <c r="BP340" s="57"/>
      <c r="BQ340" s="57"/>
      <c r="BR340" s="57"/>
      <c r="BS340" s="57"/>
      <c r="BT340" s="57"/>
      <c r="BU340" s="57"/>
      <c r="BV340" s="57"/>
      <c r="BW340" s="57"/>
    </row>
    <row r="341" spans="3:75" ht="21" customHeight="1">
      <c r="C341" s="266"/>
      <c r="D341" s="431"/>
      <c r="E341" s="432"/>
      <c r="F341" s="289" t="s">
        <v>54</v>
      </c>
      <c r="G341" s="250"/>
      <c r="H341" s="221" t="s">
        <v>156</v>
      </c>
      <c r="I341" s="221" t="s">
        <v>159</v>
      </c>
      <c r="J341" s="221" t="s">
        <v>0</v>
      </c>
      <c r="K341" s="221" t="s">
        <v>160</v>
      </c>
      <c r="L341" s="221" t="s">
        <v>0</v>
      </c>
      <c r="M341" s="221" t="s">
        <v>305</v>
      </c>
      <c r="N341" s="48" t="s">
        <v>162</v>
      </c>
      <c r="O341" s="48" t="s">
        <v>0</v>
      </c>
      <c r="P341" s="48" t="s">
        <v>477</v>
      </c>
      <c r="Q341" s="48"/>
      <c r="R341" s="48"/>
      <c r="S341" s="48"/>
      <c r="T341" s="48"/>
      <c r="U341" s="104"/>
      <c r="V341" s="73"/>
      <c r="W341" s="74"/>
      <c r="X341" s="75"/>
      <c r="Y341" s="299"/>
      <c r="Z341" s="299"/>
      <c r="AA341" s="300"/>
      <c r="AB341" s="300"/>
      <c r="AC341" s="300"/>
      <c r="AD341" s="300"/>
      <c r="AE341" s="300"/>
      <c r="AF341" s="300"/>
      <c r="AG341" s="300"/>
      <c r="AH341" s="300"/>
      <c r="AI341" s="300"/>
      <c r="AJ341" s="300"/>
      <c r="AK341" s="300"/>
      <c r="AL341" s="300"/>
      <c r="AM341" s="300"/>
      <c r="AN341" s="300"/>
      <c r="AO341" s="300"/>
      <c r="AP341" s="300"/>
      <c r="AQ341" s="300"/>
      <c r="AR341" s="300"/>
      <c r="AS341" s="300"/>
      <c r="BI341" s="57"/>
      <c r="BJ341" s="57"/>
      <c r="BK341" s="57"/>
      <c r="BL341" s="57"/>
      <c r="BM341" s="57"/>
      <c r="BN341" s="57"/>
      <c r="BO341" s="57"/>
      <c r="BP341" s="57"/>
      <c r="BQ341" s="57"/>
      <c r="BR341" s="57"/>
      <c r="BS341" s="57"/>
      <c r="BT341" s="57"/>
      <c r="BU341" s="57"/>
      <c r="BV341" s="57"/>
      <c r="BW341" s="57"/>
    </row>
    <row r="342" spans="3:75" ht="21" customHeight="1">
      <c r="C342" s="266"/>
      <c r="D342" s="431"/>
      <c r="E342" s="432"/>
      <c r="F342" s="289" t="s">
        <v>2479</v>
      </c>
      <c r="G342" s="250"/>
      <c r="H342" s="221" t="s">
        <v>156</v>
      </c>
      <c r="I342" s="221" t="s">
        <v>159</v>
      </c>
      <c r="J342" s="221" t="s">
        <v>0</v>
      </c>
      <c r="K342" s="221" t="s">
        <v>160</v>
      </c>
      <c r="L342" s="221" t="s">
        <v>0</v>
      </c>
      <c r="M342" s="221" t="s">
        <v>306</v>
      </c>
      <c r="N342" s="48" t="s">
        <v>162</v>
      </c>
      <c r="O342" s="48" t="s">
        <v>0</v>
      </c>
      <c r="P342" s="48" t="s">
        <v>477</v>
      </c>
      <c r="Q342" s="48"/>
      <c r="R342" s="48"/>
      <c r="S342" s="48"/>
      <c r="T342" s="48"/>
      <c r="U342" s="104"/>
      <c r="V342" s="73"/>
      <c r="W342" s="74"/>
      <c r="X342" s="75"/>
      <c r="Y342" s="299"/>
      <c r="Z342" s="299"/>
      <c r="AA342" s="300"/>
      <c r="AB342" s="300"/>
      <c r="AC342" s="300"/>
      <c r="AD342" s="300"/>
      <c r="AE342" s="300"/>
      <c r="AF342" s="300"/>
      <c r="AG342" s="300"/>
      <c r="AH342" s="300"/>
      <c r="AI342" s="300"/>
      <c r="AJ342" s="300"/>
      <c r="AK342" s="300"/>
      <c r="AL342" s="300"/>
      <c r="AM342" s="300"/>
      <c r="AN342" s="300"/>
      <c r="AO342" s="300"/>
      <c r="AP342" s="300"/>
      <c r="AQ342" s="300"/>
      <c r="AR342" s="300"/>
      <c r="AS342" s="300"/>
      <c r="BI342" s="57"/>
      <c r="BJ342" s="57"/>
      <c r="BK342" s="57"/>
      <c r="BL342" s="57"/>
      <c r="BM342" s="57"/>
      <c r="BN342" s="57"/>
      <c r="BO342" s="57"/>
      <c r="BP342" s="57"/>
      <c r="BQ342" s="57"/>
      <c r="BR342" s="57"/>
      <c r="BS342" s="57"/>
      <c r="BT342" s="57"/>
      <c r="BU342" s="57"/>
      <c r="BV342" s="57"/>
      <c r="BW342" s="57"/>
    </row>
    <row r="343" spans="3:75" ht="21" customHeight="1">
      <c r="C343" s="266"/>
      <c r="D343" s="431"/>
      <c r="E343" s="432"/>
      <c r="F343" s="289" t="s">
        <v>2404</v>
      </c>
      <c r="G343" s="250"/>
      <c r="H343" s="221" t="s">
        <v>156</v>
      </c>
      <c r="I343" s="221" t="s">
        <v>159</v>
      </c>
      <c r="J343" s="221" t="s">
        <v>0</v>
      </c>
      <c r="K343" s="221" t="s">
        <v>160</v>
      </c>
      <c r="L343" s="221" t="s">
        <v>0</v>
      </c>
      <c r="M343" s="221" t="s">
        <v>307</v>
      </c>
      <c r="N343" s="48" t="s">
        <v>162</v>
      </c>
      <c r="O343" s="48" t="s">
        <v>0</v>
      </c>
      <c r="P343" s="48" t="s">
        <v>477</v>
      </c>
      <c r="Q343" s="48"/>
      <c r="R343" s="48"/>
      <c r="S343" s="48"/>
      <c r="T343" s="48"/>
      <c r="U343" s="104"/>
      <c r="V343" s="73"/>
      <c r="W343" s="74"/>
      <c r="X343" s="75"/>
      <c r="Y343" s="299"/>
      <c r="Z343" s="299"/>
      <c r="AA343" s="300"/>
      <c r="AB343" s="300"/>
      <c r="AC343" s="300"/>
      <c r="AD343" s="300"/>
      <c r="AE343" s="300"/>
      <c r="AF343" s="300"/>
      <c r="AG343" s="300"/>
      <c r="AH343" s="300"/>
      <c r="AI343" s="300"/>
      <c r="AJ343" s="300"/>
      <c r="AK343" s="300"/>
      <c r="AL343" s="300"/>
      <c r="AM343" s="300"/>
      <c r="AN343" s="300"/>
      <c r="AO343" s="300"/>
      <c r="AP343" s="300"/>
      <c r="AQ343" s="300"/>
      <c r="AR343" s="300"/>
      <c r="AS343" s="300"/>
      <c r="BI343" s="57"/>
      <c r="BJ343" s="57"/>
      <c r="BK343" s="57"/>
      <c r="BL343" s="57"/>
      <c r="BM343" s="57"/>
      <c r="BN343" s="57"/>
      <c r="BO343" s="57"/>
      <c r="BP343" s="57"/>
      <c r="BQ343" s="57"/>
      <c r="BR343" s="57"/>
      <c r="BS343" s="57"/>
      <c r="BT343" s="57"/>
      <c r="BU343" s="57"/>
      <c r="BV343" s="57"/>
      <c r="BW343" s="57"/>
    </row>
    <row r="344" spans="3:75" ht="21" customHeight="1">
      <c r="C344" s="266"/>
      <c r="D344" s="431"/>
      <c r="E344" s="432"/>
      <c r="F344" s="295" t="s">
        <v>2405</v>
      </c>
      <c r="G344" s="250"/>
      <c r="H344" s="221" t="s">
        <v>156</v>
      </c>
      <c r="I344" s="221" t="s">
        <v>159</v>
      </c>
      <c r="J344" s="221" t="s">
        <v>0</v>
      </c>
      <c r="K344" s="221" t="s">
        <v>160</v>
      </c>
      <c r="L344" s="221" t="s">
        <v>0</v>
      </c>
      <c r="M344" s="221" t="s">
        <v>308</v>
      </c>
      <c r="N344" s="48" t="s">
        <v>162</v>
      </c>
      <c r="O344" s="48" t="s">
        <v>0</v>
      </c>
      <c r="P344" s="48" t="s">
        <v>477</v>
      </c>
      <c r="Q344" s="48"/>
      <c r="R344" s="48"/>
      <c r="S344" s="48"/>
      <c r="T344" s="48"/>
      <c r="U344" s="110"/>
      <c r="V344" s="21" t="str">
        <f>IF(OR(SUMPRODUCT(--(V301:V343=""),--(W301:W343=""))&gt;0,COUNTIF(W301:W343,"M")&gt;0,COUNTIF(W301:W343,"X")=43),"",SUM(V301:V343))</f>
        <v/>
      </c>
      <c r="W344" s="22" t="str">
        <f>IF(AND(COUNTIF(W301:W343,"X")=43,SUM(V301:V343)=0,ISNUMBER(V344)),"",IF(COUNTIF(W301:W343,"M")&gt;0,"M",IF(AND(COUNTIF(W301:W343,W301)=43,OR(W301="X",W301="W",W301="Z")),UPPER(W301),"")))</f>
        <v/>
      </c>
      <c r="X344" s="23"/>
      <c r="Y344" s="299"/>
      <c r="Z344" s="301"/>
      <c r="AA344" s="264"/>
      <c r="AB344" s="264"/>
      <c r="AC344" s="264"/>
      <c r="AD344" s="264"/>
      <c r="AE344" s="264"/>
      <c r="AF344" s="264"/>
      <c r="AG344" s="264"/>
      <c r="AH344" s="264"/>
      <c r="AI344" s="264"/>
      <c r="AJ344" s="264"/>
      <c r="AK344" s="264"/>
      <c r="AL344" s="264"/>
      <c r="AM344" s="264"/>
      <c r="AN344" s="264"/>
      <c r="AO344" s="264"/>
      <c r="AP344" s="264"/>
      <c r="AQ344" s="264"/>
      <c r="AR344" s="264"/>
      <c r="AS344" s="264"/>
      <c r="BI344" s="57"/>
      <c r="BJ344" s="57"/>
      <c r="BK344" s="57"/>
      <c r="BL344" s="57"/>
      <c r="BM344" s="57"/>
      <c r="BN344" s="57"/>
      <c r="BO344" s="57"/>
      <c r="BP344" s="57"/>
      <c r="BQ344" s="57"/>
      <c r="BR344" s="57"/>
      <c r="BS344" s="57"/>
      <c r="BT344" s="57"/>
      <c r="BU344" s="57"/>
      <c r="BV344" s="57"/>
      <c r="BW344" s="57"/>
    </row>
    <row r="345" spans="3:75" ht="21" customHeight="1">
      <c r="C345" s="266"/>
      <c r="D345" s="431" t="s">
        <v>2380</v>
      </c>
      <c r="E345" s="432" t="s">
        <v>55</v>
      </c>
      <c r="F345" s="289" t="s">
        <v>2480</v>
      </c>
      <c r="G345" s="250"/>
      <c r="H345" s="221" t="s">
        <v>156</v>
      </c>
      <c r="I345" s="221" t="s">
        <v>159</v>
      </c>
      <c r="J345" s="221" t="s">
        <v>0</v>
      </c>
      <c r="K345" s="221" t="s">
        <v>160</v>
      </c>
      <c r="L345" s="221" t="s">
        <v>0</v>
      </c>
      <c r="M345" s="221" t="s">
        <v>309</v>
      </c>
      <c r="N345" s="48" t="s">
        <v>162</v>
      </c>
      <c r="O345" s="48" t="s">
        <v>0</v>
      </c>
      <c r="P345" s="48" t="s">
        <v>477</v>
      </c>
      <c r="Q345" s="48"/>
      <c r="R345" s="48"/>
      <c r="S345" s="48"/>
      <c r="T345" s="48"/>
      <c r="U345" s="104"/>
      <c r="V345" s="73"/>
      <c r="W345" s="74"/>
      <c r="X345" s="75"/>
      <c r="Y345" s="299"/>
      <c r="Z345" s="299"/>
      <c r="AA345" s="300"/>
      <c r="AB345" s="300"/>
      <c r="AC345" s="300"/>
      <c r="AD345" s="300"/>
      <c r="AE345" s="300"/>
      <c r="AF345" s="300"/>
      <c r="AG345" s="300"/>
      <c r="AH345" s="300"/>
      <c r="AI345" s="300"/>
      <c r="AJ345" s="300"/>
      <c r="AK345" s="300"/>
      <c r="AL345" s="300"/>
      <c r="AM345" s="300"/>
      <c r="AN345" s="300"/>
      <c r="AO345" s="300"/>
      <c r="AP345" s="300"/>
      <c r="AQ345" s="300"/>
      <c r="AR345" s="300"/>
      <c r="AS345" s="300"/>
      <c r="BI345" s="57"/>
      <c r="BJ345" s="57"/>
      <c r="BK345" s="57"/>
      <c r="BL345" s="57"/>
      <c r="BM345" s="57"/>
      <c r="BN345" s="57"/>
      <c r="BO345" s="57"/>
      <c r="BP345" s="57"/>
      <c r="BQ345" s="57"/>
      <c r="BR345" s="57"/>
      <c r="BS345" s="57"/>
      <c r="BT345" s="57"/>
      <c r="BU345" s="57"/>
      <c r="BV345" s="57"/>
      <c r="BW345" s="57"/>
    </row>
    <row r="346" spans="3:75" ht="21" customHeight="1">
      <c r="C346" s="266"/>
      <c r="D346" s="431"/>
      <c r="E346" s="432"/>
      <c r="F346" s="289" t="s">
        <v>56</v>
      </c>
      <c r="G346" s="250"/>
      <c r="H346" s="221" t="s">
        <v>156</v>
      </c>
      <c r="I346" s="221" t="s">
        <v>159</v>
      </c>
      <c r="J346" s="221" t="s">
        <v>0</v>
      </c>
      <c r="K346" s="221" t="s">
        <v>160</v>
      </c>
      <c r="L346" s="221" t="s">
        <v>0</v>
      </c>
      <c r="M346" s="221" t="s">
        <v>310</v>
      </c>
      <c r="N346" s="48" t="s">
        <v>162</v>
      </c>
      <c r="O346" s="48" t="s">
        <v>0</v>
      </c>
      <c r="P346" s="48" t="s">
        <v>477</v>
      </c>
      <c r="Q346" s="48"/>
      <c r="R346" s="48"/>
      <c r="S346" s="48"/>
      <c r="T346" s="48"/>
      <c r="U346" s="104"/>
      <c r="V346" s="73"/>
      <c r="W346" s="74"/>
      <c r="X346" s="75"/>
      <c r="Y346" s="299"/>
      <c r="Z346" s="299"/>
      <c r="AA346" s="300"/>
      <c r="AB346" s="300"/>
      <c r="AC346" s="300"/>
      <c r="AD346" s="300"/>
      <c r="AE346" s="300"/>
      <c r="AF346" s="300"/>
      <c r="AG346" s="300"/>
      <c r="AH346" s="300"/>
      <c r="AI346" s="300"/>
      <c r="AJ346" s="300"/>
      <c r="AK346" s="300"/>
      <c r="AL346" s="300"/>
      <c r="AM346" s="300"/>
      <c r="AN346" s="300"/>
      <c r="AO346" s="300"/>
      <c r="AP346" s="300"/>
      <c r="AQ346" s="300"/>
      <c r="AR346" s="300"/>
      <c r="AS346" s="300"/>
      <c r="BI346" s="57"/>
      <c r="BJ346" s="57"/>
      <c r="BK346" s="57"/>
      <c r="BL346" s="57"/>
      <c r="BM346" s="57"/>
      <c r="BN346" s="57"/>
      <c r="BO346" s="57"/>
      <c r="BP346" s="57"/>
      <c r="BQ346" s="57"/>
      <c r="BR346" s="57"/>
      <c r="BS346" s="57"/>
      <c r="BT346" s="57"/>
      <c r="BU346" s="57"/>
      <c r="BV346" s="57"/>
      <c r="BW346" s="57"/>
    </row>
    <row r="347" spans="3:75" ht="21" customHeight="1">
      <c r="C347" s="266"/>
      <c r="D347" s="431"/>
      <c r="E347" s="432"/>
      <c r="F347" s="289" t="s">
        <v>2481</v>
      </c>
      <c r="G347" s="250"/>
      <c r="H347" s="221" t="s">
        <v>156</v>
      </c>
      <c r="I347" s="221" t="s">
        <v>159</v>
      </c>
      <c r="J347" s="221" t="s">
        <v>0</v>
      </c>
      <c r="K347" s="221" t="s">
        <v>160</v>
      </c>
      <c r="L347" s="221" t="s">
        <v>0</v>
      </c>
      <c r="M347" s="221" t="s">
        <v>311</v>
      </c>
      <c r="N347" s="48" t="s">
        <v>162</v>
      </c>
      <c r="O347" s="48" t="s">
        <v>0</v>
      </c>
      <c r="P347" s="48" t="s">
        <v>477</v>
      </c>
      <c r="Q347" s="48"/>
      <c r="R347" s="48"/>
      <c r="S347" s="48"/>
      <c r="T347" s="48"/>
      <c r="U347" s="104"/>
      <c r="V347" s="73"/>
      <c r="W347" s="74"/>
      <c r="X347" s="75"/>
      <c r="Y347" s="299"/>
      <c r="Z347" s="299"/>
      <c r="AA347" s="300"/>
      <c r="AB347" s="300"/>
      <c r="AC347" s="300"/>
      <c r="AD347" s="300"/>
      <c r="AE347" s="300"/>
      <c r="AF347" s="300"/>
      <c r="AG347" s="300"/>
      <c r="AH347" s="300"/>
      <c r="AI347" s="300"/>
      <c r="AJ347" s="300"/>
      <c r="AK347" s="300"/>
      <c r="AL347" s="300"/>
      <c r="AM347" s="300"/>
      <c r="AN347" s="300"/>
      <c r="AO347" s="300"/>
      <c r="AP347" s="300"/>
      <c r="AQ347" s="300"/>
      <c r="AR347" s="300"/>
      <c r="AS347" s="300"/>
      <c r="BI347" s="57"/>
      <c r="BJ347" s="57"/>
      <c r="BK347" s="57"/>
      <c r="BL347" s="57"/>
      <c r="BM347" s="57"/>
      <c r="BN347" s="57"/>
      <c r="BO347" s="57"/>
      <c r="BP347" s="57"/>
      <c r="BQ347" s="57"/>
      <c r="BR347" s="57"/>
      <c r="BS347" s="57"/>
      <c r="BT347" s="57"/>
      <c r="BU347" s="57"/>
      <c r="BV347" s="57"/>
      <c r="BW347" s="57"/>
    </row>
    <row r="348" spans="3:75" ht="21" customHeight="1">
      <c r="C348" s="266"/>
      <c r="D348" s="431"/>
      <c r="E348" s="432"/>
      <c r="F348" s="289" t="s">
        <v>2482</v>
      </c>
      <c r="G348" s="250"/>
      <c r="H348" s="221" t="s">
        <v>156</v>
      </c>
      <c r="I348" s="221" t="s">
        <v>159</v>
      </c>
      <c r="J348" s="221" t="s">
        <v>0</v>
      </c>
      <c r="K348" s="221" t="s">
        <v>160</v>
      </c>
      <c r="L348" s="221" t="s">
        <v>0</v>
      </c>
      <c r="M348" s="221" t="s">
        <v>312</v>
      </c>
      <c r="N348" s="48" t="s">
        <v>162</v>
      </c>
      <c r="O348" s="48" t="s">
        <v>0</v>
      </c>
      <c r="P348" s="48" t="s">
        <v>477</v>
      </c>
      <c r="Q348" s="48"/>
      <c r="R348" s="48"/>
      <c r="S348" s="48"/>
      <c r="T348" s="48"/>
      <c r="U348" s="104"/>
      <c r="V348" s="73"/>
      <c r="W348" s="74"/>
      <c r="X348" s="75"/>
      <c r="Y348" s="299"/>
      <c r="Z348" s="299"/>
      <c r="AA348" s="300"/>
      <c r="AB348" s="300"/>
      <c r="AC348" s="300"/>
      <c r="AD348" s="300"/>
      <c r="AE348" s="300"/>
      <c r="AF348" s="300"/>
      <c r="AG348" s="300"/>
      <c r="AH348" s="300"/>
      <c r="AI348" s="300"/>
      <c r="AJ348" s="300"/>
      <c r="AK348" s="300"/>
      <c r="AL348" s="300"/>
      <c r="AM348" s="300"/>
      <c r="AN348" s="300"/>
      <c r="AO348" s="300"/>
      <c r="AP348" s="300"/>
      <c r="AQ348" s="300"/>
      <c r="AR348" s="300"/>
      <c r="AS348" s="300"/>
      <c r="BI348" s="57"/>
      <c r="BJ348" s="57"/>
      <c r="BK348" s="57"/>
      <c r="BL348" s="57"/>
      <c r="BM348" s="57"/>
      <c r="BN348" s="57"/>
      <c r="BO348" s="57"/>
      <c r="BP348" s="57"/>
      <c r="BQ348" s="57"/>
      <c r="BR348" s="57"/>
      <c r="BS348" s="57"/>
      <c r="BT348" s="57"/>
      <c r="BU348" s="57"/>
      <c r="BV348" s="57"/>
      <c r="BW348" s="57"/>
    </row>
    <row r="349" spans="3:75" ht="21" customHeight="1">
      <c r="C349" s="266"/>
      <c r="D349" s="431"/>
      <c r="E349" s="432"/>
      <c r="F349" s="289" t="s">
        <v>57</v>
      </c>
      <c r="G349" s="250"/>
      <c r="H349" s="221" t="s">
        <v>156</v>
      </c>
      <c r="I349" s="221" t="s">
        <v>159</v>
      </c>
      <c r="J349" s="221" t="s">
        <v>0</v>
      </c>
      <c r="K349" s="221" t="s">
        <v>160</v>
      </c>
      <c r="L349" s="221" t="s">
        <v>0</v>
      </c>
      <c r="M349" s="221" t="s">
        <v>313</v>
      </c>
      <c r="N349" s="48" t="s">
        <v>162</v>
      </c>
      <c r="O349" s="48" t="s">
        <v>0</v>
      </c>
      <c r="P349" s="48" t="s">
        <v>477</v>
      </c>
      <c r="Q349" s="48"/>
      <c r="R349" s="48"/>
      <c r="S349" s="48"/>
      <c r="T349" s="48"/>
      <c r="U349" s="104"/>
      <c r="V349" s="73"/>
      <c r="W349" s="74"/>
      <c r="X349" s="75"/>
      <c r="Y349" s="299"/>
      <c r="Z349" s="299"/>
      <c r="AA349" s="300"/>
      <c r="AB349" s="300"/>
      <c r="AC349" s="300"/>
      <c r="AD349" s="300"/>
      <c r="AE349" s="300"/>
      <c r="AF349" s="300"/>
      <c r="AG349" s="300"/>
      <c r="AH349" s="300"/>
      <c r="AI349" s="300"/>
      <c r="AJ349" s="300"/>
      <c r="AK349" s="300"/>
      <c r="AL349" s="300"/>
      <c r="AM349" s="300"/>
      <c r="AN349" s="300"/>
      <c r="AO349" s="300"/>
      <c r="AP349" s="300"/>
      <c r="AQ349" s="300"/>
      <c r="AR349" s="300"/>
      <c r="AS349" s="300"/>
      <c r="BI349" s="57"/>
      <c r="BJ349" s="57"/>
      <c r="BK349" s="57"/>
      <c r="BL349" s="57"/>
      <c r="BM349" s="57"/>
      <c r="BN349" s="57"/>
      <c r="BO349" s="57"/>
      <c r="BP349" s="57"/>
      <c r="BQ349" s="57"/>
      <c r="BR349" s="57"/>
      <c r="BS349" s="57"/>
      <c r="BT349" s="57"/>
      <c r="BU349" s="57"/>
      <c r="BV349" s="57"/>
      <c r="BW349" s="57"/>
    </row>
    <row r="350" spans="3:75" ht="21" customHeight="1">
      <c r="C350" s="266"/>
      <c r="D350" s="431"/>
      <c r="E350" s="432"/>
      <c r="F350" s="289" t="s">
        <v>2483</v>
      </c>
      <c r="G350" s="250"/>
      <c r="H350" s="221" t="s">
        <v>156</v>
      </c>
      <c r="I350" s="221" t="s">
        <v>159</v>
      </c>
      <c r="J350" s="221" t="s">
        <v>0</v>
      </c>
      <c r="K350" s="221" t="s">
        <v>160</v>
      </c>
      <c r="L350" s="221" t="s">
        <v>0</v>
      </c>
      <c r="M350" s="221" t="s">
        <v>314</v>
      </c>
      <c r="N350" s="48" t="s">
        <v>162</v>
      </c>
      <c r="O350" s="48" t="s">
        <v>0</v>
      </c>
      <c r="P350" s="48" t="s">
        <v>477</v>
      </c>
      <c r="Q350" s="48"/>
      <c r="R350" s="48"/>
      <c r="S350" s="48"/>
      <c r="T350" s="48"/>
      <c r="U350" s="104"/>
      <c r="V350" s="73"/>
      <c r="W350" s="74"/>
      <c r="X350" s="75"/>
      <c r="Y350" s="299"/>
      <c r="Z350" s="299"/>
      <c r="AA350" s="300"/>
      <c r="AB350" s="300"/>
      <c r="AC350" s="300"/>
      <c r="AD350" s="300"/>
      <c r="AE350" s="300"/>
      <c r="AF350" s="300"/>
      <c r="AG350" s="300"/>
      <c r="AH350" s="300"/>
      <c r="AI350" s="300"/>
      <c r="AJ350" s="300"/>
      <c r="AK350" s="300"/>
      <c r="AL350" s="300"/>
      <c r="AM350" s="300"/>
      <c r="AN350" s="300"/>
      <c r="AO350" s="300"/>
      <c r="AP350" s="300"/>
      <c r="AQ350" s="300"/>
      <c r="AR350" s="300"/>
      <c r="AS350" s="300"/>
      <c r="BI350" s="57"/>
      <c r="BJ350" s="57"/>
      <c r="BK350" s="57"/>
      <c r="BL350" s="57"/>
      <c r="BM350" s="57"/>
      <c r="BN350" s="57"/>
      <c r="BO350" s="57"/>
      <c r="BP350" s="57"/>
      <c r="BQ350" s="57"/>
      <c r="BR350" s="57"/>
      <c r="BS350" s="57"/>
      <c r="BT350" s="57"/>
      <c r="BU350" s="57"/>
      <c r="BV350" s="57"/>
      <c r="BW350" s="57"/>
    </row>
    <row r="351" spans="3:75" ht="21" customHeight="1">
      <c r="C351" s="266"/>
      <c r="D351" s="431"/>
      <c r="E351" s="432"/>
      <c r="F351" s="289" t="s">
        <v>58</v>
      </c>
      <c r="G351" s="250"/>
      <c r="H351" s="221" t="s">
        <v>156</v>
      </c>
      <c r="I351" s="221" t="s">
        <v>159</v>
      </c>
      <c r="J351" s="221" t="s">
        <v>0</v>
      </c>
      <c r="K351" s="221" t="s">
        <v>160</v>
      </c>
      <c r="L351" s="221" t="s">
        <v>0</v>
      </c>
      <c r="M351" s="221" t="s">
        <v>315</v>
      </c>
      <c r="N351" s="48" t="s">
        <v>162</v>
      </c>
      <c r="O351" s="48" t="s">
        <v>0</v>
      </c>
      <c r="P351" s="48" t="s">
        <v>477</v>
      </c>
      <c r="Q351" s="48"/>
      <c r="R351" s="48"/>
      <c r="S351" s="48"/>
      <c r="T351" s="48"/>
      <c r="U351" s="104"/>
      <c r="V351" s="73"/>
      <c r="W351" s="74"/>
      <c r="X351" s="75"/>
      <c r="Y351" s="299"/>
      <c r="Z351" s="302"/>
      <c r="BI351" s="57"/>
      <c r="BJ351" s="57"/>
      <c r="BK351" s="57"/>
      <c r="BL351" s="57"/>
      <c r="BM351" s="57"/>
      <c r="BN351" s="57"/>
      <c r="BO351" s="57"/>
      <c r="BP351" s="57"/>
      <c r="BQ351" s="57"/>
      <c r="BR351" s="57"/>
      <c r="BS351" s="57"/>
      <c r="BT351" s="57"/>
      <c r="BU351" s="57"/>
      <c r="BV351" s="57"/>
      <c r="BW351" s="57"/>
    </row>
    <row r="352" spans="3:75" ht="21" customHeight="1">
      <c r="C352" s="266"/>
      <c r="D352" s="431"/>
      <c r="E352" s="432"/>
      <c r="F352" s="289" t="s">
        <v>2484</v>
      </c>
      <c r="G352" s="250"/>
      <c r="H352" s="221" t="s">
        <v>156</v>
      </c>
      <c r="I352" s="221" t="s">
        <v>159</v>
      </c>
      <c r="J352" s="221" t="s">
        <v>0</v>
      </c>
      <c r="K352" s="221" t="s">
        <v>160</v>
      </c>
      <c r="L352" s="221" t="s">
        <v>0</v>
      </c>
      <c r="M352" s="221" t="s">
        <v>316</v>
      </c>
      <c r="N352" s="48" t="s">
        <v>162</v>
      </c>
      <c r="O352" s="48" t="s">
        <v>0</v>
      </c>
      <c r="P352" s="48" t="s">
        <v>477</v>
      </c>
      <c r="Q352" s="48"/>
      <c r="R352" s="48"/>
      <c r="S352" s="48"/>
      <c r="T352" s="48"/>
      <c r="U352" s="104"/>
      <c r="V352" s="73"/>
      <c r="W352" s="74"/>
      <c r="X352" s="75"/>
      <c r="Y352" s="299"/>
      <c r="Z352" s="302"/>
      <c r="BI352" s="57"/>
      <c r="BJ352" s="57"/>
      <c r="BK352" s="57"/>
      <c r="BL352" s="57"/>
      <c r="BM352" s="57"/>
      <c r="BN352" s="57"/>
      <c r="BO352" s="57"/>
      <c r="BP352" s="57"/>
      <c r="BQ352" s="57"/>
      <c r="BR352" s="57"/>
      <c r="BS352" s="57"/>
      <c r="BT352" s="57"/>
      <c r="BU352" s="57"/>
      <c r="BV352" s="57"/>
      <c r="BW352" s="57"/>
    </row>
    <row r="353" spans="3:75" ht="21" customHeight="1">
      <c r="C353" s="266"/>
      <c r="D353" s="431"/>
      <c r="E353" s="432"/>
      <c r="F353" s="289" t="s">
        <v>59</v>
      </c>
      <c r="G353" s="250"/>
      <c r="H353" s="221" t="s">
        <v>156</v>
      </c>
      <c r="I353" s="221" t="s">
        <v>159</v>
      </c>
      <c r="J353" s="221" t="s">
        <v>0</v>
      </c>
      <c r="K353" s="221" t="s">
        <v>160</v>
      </c>
      <c r="L353" s="221" t="s">
        <v>0</v>
      </c>
      <c r="M353" s="221" t="s">
        <v>317</v>
      </c>
      <c r="N353" s="48" t="s">
        <v>162</v>
      </c>
      <c r="O353" s="48" t="s">
        <v>0</v>
      </c>
      <c r="P353" s="48" t="s">
        <v>477</v>
      </c>
      <c r="Q353" s="48"/>
      <c r="R353" s="48"/>
      <c r="S353" s="48"/>
      <c r="T353" s="48"/>
      <c r="U353" s="104"/>
      <c r="V353" s="73"/>
      <c r="W353" s="74"/>
      <c r="X353" s="75"/>
      <c r="Y353" s="299"/>
      <c r="Z353" s="302"/>
      <c r="BI353" s="57"/>
      <c r="BJ353" s="57"/>
      <c r="BK353" s="57"/>
      <c r="BL353" s="57"/>
      <c r="BM353" s="57"/>
      <c r="BN353" s="57"/>
      <c r="BO353" s="57"/>
      <c r="BP353" s="57"/>
      <c r="BQ353" s="57"/>
      <c r="BR353" s="57"/>
      <c r="BS353" s="57"/>
      <c r="BT353" s="57"/>
      <c r="BU353" s="57"/>
      <c r="BV353" s="57"/>
      <c r="BW353" s="57"/>
    </row>
    <row r="354" spans="3:75" ht="21" customHeight="1">
      <c r="C354" s="266"/>
      <c r="D354" s="431"/>
      <c r="E354" s="432"/>
      <c r="F354" s="289" t="s">
        <v>2485</v>
      </c>
      <c r="G354" s="250"/>
      <c r="H354" s="221" t="s">
        <v>156</v>
      </c>
      <c r="I354" s="221" t="s">
        <v>159</v>
      </c>
      <c r="J354" s="221" t="s">
        <v>0</v>
      </c>
      <c r="K354" s="221" t="s">
        <v>160</v>
      </c>
      <c r="L354" s="221" t="s">
        <v>0</v>
      </c>
      <c r="M354" s="221" t="s">
        <v>318</v>
      </c>
      <c r="N354" s="48" t="s">
        <v>162</v>
      </c>
      <c r="O354" s="48" t="s">
        <v>0</v>
      </c>
      <c r="P354" s="48" t="s">
        <v>477</v>
      </c>
      <c r="Q354" s="48"/>
      <c r="R354" s="48"/>
      <c r="S354" s="48"/>
      <c r="T354" s="48"/>
      <c r="U354" s="104"/>
      <c r="V354" s="73"/>
      <c r="W354" s="74"/>
      <c r="X354" s="75"/>
      <c r="Y354" s="299"/>
      <c r="Z354" s="302"/>
      <c r="BI354" s="57"/>
      <c r="BJ354" s="57"/>
      <c r="BK354" s="57"/>
      <c r="BL354" s="57"/>
      <c r="BM354" s="57"/>
      <c r="BN354" s="57"/>
      <c r="BO354" s="57"/>
      <c r="BP354" s="57"/>
      <c r="BQ354" s="57"/>
      <c r="BR354" s="57"/>
      <c r="BS354" s="57"/>
      <c r="BT354" s="57"/>
      <c r="BU354" s="57"/>
      <c r="BV354" s="57"/>
      <c r="BW354" s="57"/>
    </row>
    <row r="355" spans="3:75" ht="21" customHeight="1">
      <c r="C355" s="266"/>
      <c r="D355" s="431"/>
      <c r="E355" s="432"/>
      <c r="F355" s="289" t="s">
        <v>2486</v>
      </c>
      <c r="G355" s="250"/>
      <c r="H355" s="221" t="s">
        <v>156</v>
      </c>
      <c r="I355" s="221" t="s">
        <v>159</v>
      </c>
      <c r="J355" s="221" t="s">
        <v>0</v>
      </c>
      <c r="K355" s="221" t="s">
        <v>160</v>
      </c>
      <c r="L355" s="221" t="s">
        <v>0</v>
      </c>
      <c r="M355" s="221" t="s">
        <v>319</v>
      </c>
      <c r="N355" s="48" t="s">
        <v>162</v>
      </c>
      <c r="O355" s="48" t="s">
        <v>0</v>
      </c>
      <c r="P355" s="48" t="s">
        <v>477</v>
      </c>
      <c r="Q355" s="48"/>
      <c r="R355" s="48"/>
      <c r="S355" s="48"/>
      <c r="T355" s="48"/>
      <c r="U355" s="104"/>
      <c r="V355" s="73"/>
      <c r="W355" s="74"/>
      <c r="X355" s="75"/>
      <c r="Y355" s="299"/>
      <c r="Z355" s="302"/>
      <c r="BI355" s="57"/>
      <c r="BJ355" s="57"/>
      <c r="BK355" s="57"/>
      <c r="BL355" s="57"/>
      <c r="BM355" s="57"/>
      <c r="BN355" s="57"/>
      <c r="BO355" s="57"/>
      <c r="BP355" s="57"/>
      <c r="BQ355" s="57"/>
      <c r="BR355" s="57"/>
      <c r="BS355" s="57"/>
      <c r="BT355" s="57"/>
      <c r="BU355" s="57"/>
      <c r="BV355" s="57"/>
      <c r="BW355" s="57"/>
    </row>
    <row r="356" spans="3:75" ht="21" customHeight="1">
      <c r="C356" s="266"/>
      <c r="D356" s="431"/>
      <c r="E356" s="432"/>
      <c r="F356" s="289" t="s">
        <v>2487</v>
      </c>
      <c r="G356" s="250"/>
      <c r="H356" s="221" t="s">
        <v>156</v>
      </c>
      <c r="I356" s="221" t="s">
        <v>159</v>
      </c>
      <c r="J356" s="221" t="s">
        <v>0</v>
      </c>
      <c r="K356" s="221" t="s">
        <v>160</v>
      </c>
      <c r="L356" s="221" t="s">
        <v>0</v>
      </c>
      <c r="M356" s="221" t="s">
        <v>320</v>
      </c>
      <c r="N356" s="48" t="s">
        <v>162</v>
      </c>
      <c r="O356" s="48" t="s">
        <v>0</v>
      </c>
      <c r="P356" s="48" t="s">
        <v>477</v>
      </c>
      <c r="Q356" s="48"/>
      <c r="R356" s="48"/>
      <c r="S356" s="48"/>
      <c r="T356" s="48"/>
      <c r="U356" s="104"/>
      <c r="V356" s="73"/>
      <c r="W356" s="74"/>
      <c r="X356" s="75"/>
      <c r="Y356" s="299"/>
      <c r="Z356" s="302"/>
      <c r="BI356" s="57"/>
      <c r="BJ356" s="57"/>
      <c r="BK356" s="57"/>
      <c r="BL356" s="57"/>
      <c r="BM356" s="57"/>
      <c r="BN356" s="57"/>
      <c r="BO356" s="57"/>
      <c r="BP356" s="57"/>
      <c r="BQ356" s="57"/>
      <c r="BR356" s="57"/>
      <c r="BS356" s="57"/>
      <c r="BT356" s="57"/>
      <c r="BU356" s="57"/>
      <c r="BV356" s="57"/>
      <c r="BW356" s="57"/>
    </row>
    <row r="357" spans="3:75" ht="21" customHeight="1">
      <c r="C357" s="266"/>
      <c r="D357" s="431"/>
      <c r="E357" s="432"/>
      <c r="F357" s="289" t="s">
        <v>2488</v>
      </c>
      <c r="G357" s="250"/>
      <c r="H357" s="221" t="s">
        <v>156</v>
      </c>
      <c r="I357" s="221" t="s">
        <v>159</v>
      </c>
      <c r="J357" s="221" t="s">
        <v>0</v>
      </c>
      <c r="K357" s="221" t="s">
        <v>160</v>
      </c>
      <c r="L357" s="221" t="s">
        <v>0</v>
      </c>
      <c r="M357" s="221" t="s">
        <v>330</v>
      </c>
      <c r="N357" s="48" t="s">
        <v>162</v>
      </c>
      <c r="O357" s="48" t="s">
        <v>0</v>
      </c>
      <c r="P357" s="48" t="s">
        <v>477</v>
      </c>
      <c r="Q357" s="48"/>
      <c r="R357" s="48"/>
      <c r="S357" s="48"/>
      <c r="T357" s="48"/>
      <c r="U357" s="104"/>
      <c r="V357" s="73"/>
      <c r="W357" s="74"/>
      <c r="X357" s="75"/>
      <c r="Y357" s="299"/>
      <c r="Z357" s="302"/>
      <c r="BI357" s="57"/>
      <c r="BJ357" s="57"/>
      <c r="BK357" s="57"/>
      <c r="BL357" s="57"/>
      <c r="BM357" s="57"/>
      <c r="BN357" s="57"/>
      <c r="BO357" s="57"/>
      <c r="BP357" s="57"/>
      <c r="BQ357" s="57"/>
      <c r="BR357" s="57"/>
      <c r="BS357" s="57"/>
      <c r="BT357" s="57"/>
      <c r="BU357" s="57"/>
      <c r="BV357" s="57"/>
      <c r="BW357" s="57"/>
    </row>
    <row r="358" spans="3:75" ht="21" customHeight="1">
      <c r="C358" s="266"/>
      <c r="D358" s="431"/>
      <c r="E358" s="432"/>
      <c r="F358" s="289" t="s">
        <v>60</v>
      </c>
      <c r="G358" s="250"/>
      <c r="H358" s="221" t="s">
        <v>156</v>
      </c>
      <c r="I358" s="221" t="s">
        <v>159</v>
      </c>
      <c r="J358" s="221" t="s">
        <v>0</v>
      </c>
      <c r="K358" s="221" t="s">
        <v>160</v>
      </c>
      <c r="L358" s="221" t="s">
        <v>0</v>
      </c>
      <c r="M358" s="221" t="s">
        <v>321</v>
      </c>
      <c r="N358" s="48" t="s">
        <v>162</v>
      </c>
      <c r="O358" s="48" t="s">
        <v>0</v>
      </c>
      <c r="P358" s="48" t="s">
        <v>477</v>
      </c>
      <c r="Q358" s="48"/>
      <c r="R358" s="48"/>
      <c r="S358" s="48"/>
      <c r="T358" s="48"/>
      <c r="U358" s="104"/>
      <c r="V358" s="73"/>
      <c r="W358" s="74"/>
      <c r="X358" s="75"/>
      <c r="Y358" s="299"/>
      <c r="Z358" s="302"/>
      <c r="BI358" s="57"/>
      <c r="BJ358" s="57"/>
      <c r="BK358" s="57"/>
      <c r="BL358" s="57"/>
      <c r="BM358" s="57"/>
      <c r="BN358" s="57"/>
      <c r="BO358" s="57"/>
      <c r="BP358" s="57"/>
      <c r="BQ358" s="57"/>
      <c r="BR358" s="57"/>
      <c r="BS358" s="57"/>
      <c r="BT358" s="57"/>
      <c r="BU358" s="57"/>
      <c r="BV358" s="57"/>
      <c r="BW358" s="57"/>
    </row>
    <row r="359" spans="3:75" ht="21" customHeight="1">
      <c r="C359" s="266"/>
      <c r="D359" s="431"/>
      <c r="E359" s="432"/>
      <c r="F359" s="289" t="s">
        <v>61</v>
      </c>
      <c r="G359" s="250"/>
      <c r="H359" s="221" t="s">
        <v>156</v>
      </c>
      <c r="I359" s="221" t="s">
        <v>159</v>
      </c>
      <c r="J359" s="221" t="s">
        <v>0</v>
      </c>
      <c r="K359" s="221" t="s">
        <v>160</v>
      </c>
      <c r="L359" s="221" t="s">
        <v>0</v>
      </c>
      <c r="M359" s="221" t="s">
        <v>322</v>
      </c>
      <c r="N359" s="48" t="s">
        <v>162</v>
      </c>
      <c r="O359" s="48" t="s">
        <v>0</v>
      </c>
      <c r="P359" s="48" t="s">
        <v>477</v>
      </c>
      <c r="Q359" s="48"/>
      <c r="R359" s="48"/>
      <c r="S359" s="48"/>
      <c r="T359" s="48"/>
      <c r="U359" s="104"/>
      <c r="V359" s="73"/>
      <c r="W359" s="74"/>
      <c r="X359" s="75"/>
      <c r="Y359" s="299"/>
      <c r="Z359" s="302"/>
      <c r="BI359" s="57"/>
      <c r="BJ359" s="57"/>
      <c r="BK359" s="57"/>
      <c r="BL359" s="57"/>
      <c r="BM359" s="57"/>
      <c r="BN359" s="57"/>
      <c r="BO359" s="57"/>
      <c r="BP359" s="57"/>
      <c r="BQ359" s="57"/>
      <c r="BR359" s="57"/>
      <c r="BS359" s="57"/>
      <c r="BT359" s="57"/>
      <c r="BU359" s="57"/>
      <c r="BV359" s="57"/>
      <c r="BW359" s="57"/>
    </row>
    <row r="360" spans="3:75" ht="21" customHeight="1">
      <c r="C360" s="266"/>
      <c r="D360" s="431"/>
      <c r="E360" s="432"/>
      <c r="F360" s="289" t="s">
        <v>62</v>
      </c>
      <c r="G360" s="250"/>
      <c r="H360" s="221" t="s">
        <v>156</v>
      </c>
      <c r="I360" s="221" t="s">
        <v>159</v>
      </c>
      <c r="J360" s="221" t="s">
        <v>0</v>
      </c>
      <c r="K360" s="221" t="s">
        <v>160</v>
      </c>
      <c r="L360" s="221" t="s">
        <v>0</v>
      </c>
      <c r="M360" s="221" t="s">
        <v>323</v>
      </c>
      <c r="N360" s="48" t="s">
        <v>162</v>
      </c>
      <c r="O360" s="48" t="s">
        <v>0</v>
      </c>
      <c r="P360" s="48" t="s">
        <v>477</v>
      </c>
      <c r="Q360" s="48"/>
      <c r="R360" s="48"/>
      <c r="S360" s="48"/>
      <c r="T360" s="48"/>
      <c r="U360" s="104"/>
      <c r="V360" s="73"/>
      <c r="W360" s="74"/>
      <c r="X360" s="75"/>
      <c r="Y360" s="299"/>
      <c r="Z360" s="302"/>
      <c r="BI360" s="57"/>
      <c r="BJ360" s="57"/>
      <c r="BK360" s="57"/>
      <c r="BL360" s="57"/>
      <c r="BM360" s="57"/>
      <c r="BN360" s="57"/>
      <c r="BO360" s="57"/>
      <c r="BP360" s="57"/>
      <c r="BQ360" s="57"/>
      <c r="BR360" s="57"/>
      <c r="BS360" s="57"/>
      <c r="BT360" s="57"/>
      <c r="BU360" s="57"/>
      <c r="BV360" s="57"/>
      <c r="BW360" s="57"/>
    </row>
    <row r="361" spans="3:75" ht="21" customHeight="1">
      <c r="C361" s="266"/>
      <c r="D361" s="431"/>
      <c r="E361" s="432"/>
      <c r="F361" s="289" t="s">
        <v>2489</v>
      </c>
      <c r="G361" s="250"/>
      <c r="H361" s="221" t="s">
        <v>156</v>
      </c>
      <c r="I361" s="221" t="s">
        <v>159</v>
      </c>
      <c r="J361" s="221" t="s">
        <v>0</v>
      </c>
      <c r="K361" s="221" t="s">
        <v>160</v>
      </c>
      <c r="L361" s="221" t="s">
        <v>0</v>
      </c>
      <c r="M361" s="221" t="s">
        <v>324</v>
      </c>
      <c r="N361" s="48" t="s">
        <v>162</v>
      </c>
      <c r="O361" s="48" t="s">
        <v>0</v>
      </c>
      <c r="P361" s="48" t="s">
        <v>477</v>
      </c>
      <c r="Q361" s="48"/>
      <c r="R361" s="48"/>
      <c r="S361" s="48"/>
      <c r="T361" s="48"/>
      <c r="U361" s="104"/>
      <c r="V361" s="73"/>
      <c r="W361" s="74"/>
      <c r="X361" s="75"/>
      <c r="Y361" s="299"/>
      <c r="Z361" s="302"/>
      <c r="BI361" s="57"/>
      <c r="BJ361" s="57"/>
      <c r="BK361" s="57"/>
      <c r="BL361" s="57"/>
      <c r="BM361" s="57"/>
      <c r="BN361" s="57"/>
      <c r="BO361" s="57"/>
      <c r="BP361" s="57"/>
      <c r="BQ361" s="57"/>
      <c r="BR361" s="57"/>
      <c r="BS361" s="57"/>
      <c r="BT361" s="57"/>
      <c r="BU361" s="57"/>
      <c r="BV361" s="57"/>
      <c r="BW361" s="57"/>
    </row>
    <row r="362" spans="3:75" ht="21" customHeight="1">
      <c r="C362" s="266"/>
      <c r="D362" s="431"/>
      <c r="E362" s="432"/>
      <c r="F362" s="289" t="s">
        <v>63</v>
      </c>
      <c r="G362" s="250"/>
      <c r="H362" s="221" t="s">
        <v>156</v>
      </c>
      <c r="I362" s="221" t="s">
        <v>159</v>
      </c>
      <c r="J362" s="221" t="s">
        <v>0</v>
      </c>
      <c r="K362" s="221" t="s">
        <v>160</v>
      </c>
      <c r="L362" s="221" t="s">
        <v>0</v>
      </c>
      <c r="M362" s="221" t="s">
        <v>325</v>
      </c>
      <c r="N362" s="48" t="s">
        <v>162</v>
      </c>
      <c r="O362" s="48" t="s">
        <v>0</v>
      </c>
      <c r="P362" s="48" t="s">
        <v>477</v>
      </c>
      <c r="Q362" s="48"/>
      <c r="R362" s="48"/>
      <c r="S362" s="48"/>
      <c r="T362" s="48"/>
      <c r="U362" s="104"/>
      <c r="V362" s="73"/>
      <c r="W362" s="74"/>
      <c r="X362" s="75"/>
      <c r="Y362" s="299"/>
      <c r="Z362" s="302"/>
      <c r="BI362" s="57"/>
      <c r="BJ362" s="57"/>
      <c r="BK362" s="57"/>
      <c r="BL362" s="57"/>
      <c r="BM362" s="57"/>
      <c r="BN362" s="57"/>
      <c r="BO362" s="57"/>
      <c r="BP362" s="57"/>
      <c r="BQ362" s="57"/>
      <c r="BR362" s="57"/>
      <c r="BS362" s="57"/>
      <c r="BT362" s="57"/>
      <c r="BU362" s="57"/>
      <c r="BV362" s="57"/>
      <c r="BW362" s="57"/>
    </row>
    <row r="363" spans="3:75" ht="21" customHeight="1">
      <c r="C363" s="266"/>
      <c r="D363" s="431"/>
      <c r="E363" s="432"/>
      <c r="F363" s="289" t="s">
        <v>64</v>
      </c>
      <c r="G363" s="250"/>
      <c r="H363" s="221" t="s">
        <v>156</v>
      </c>
      <c r="I363" s="221" t="s">
        <v>159</v>
      </c>
      <c r="J363" s="221" t="s">
        <v>0</v>
      </c>
      <c r="K363" s="221" t="s">
        <v>160</v>
      </c>
      <c r="L363" s="221" t="s">
        <v>0</v>
      </c>
      <c r="M363" s="221" t="s">
        <v>326</v>
      </c>
      <c r="N363" s="48" t="s">
        <v>162</v>
      </c>
      <c r="O363" s="48" t="s">
        <v>0</v>
      </c>
      <c r="P363" s="48" t="s">
        <v>477</v>
      </c>
      <c r="Q363" s="48"/>
      <c r="R363" s="48"/>
      <c r="S363" s="48"/>
      <c r="T363" s="48"/>
      <c r="U363" s="104"/>
      <c r="V363" s="73"/>
      <c r="W363" s="74"/>
      <c r="X363" s="75"/>
      <c r="Y363" s="299"/>
      <c r="Z363" s="302"/>
      <c r="BI363" s="57"/>
      <c r="BJ363" s="57"/>
      <c r="BK363" s="57"/>
      <c r="BL363" s="57"/>
      <c r="BM363" s="57"/>
      <c r="BN363" s="57"/>
      <c r="BO363" s="57"/>
      <c r="BP363" s="57"/>
      <c r="BQ363" s="57"/>
      <c r="BR363" s="57"/>
      <c r="BS363" s="57"/>
      <c r="BT363" s="57"/>
      <c r="BU363" s="57"/>
      <c r="BV363" s="57"/>
      <c r="BW363" s="57"/>
    </row>
    <row r="364" spans="3:75" ht="21" customHeight="1">
      <c r="C364" s="266"/>
      <c r="D364" s="431"/>
      <c r="E364" s="432"/>
      <c r="F364" s="289" t="s">
        <v>2490</v>
      </c>
      <c r="G364" s="250"/>
      <c r="H364" s="221" t="s">
        <v>156</v>
      </c>
      <c r="I364" s="221" t="s">
        <v>159</v>
      </c>
      <c r="J364" s="221" t="s">
        <v>0</v>
      </c>
      <c r="K364" s="221" t="s">
        <v>160</v>
      </c>
      <c r="L364" s="221" t="s">
        <v>0</v>
      </c>
      <c r="M364" s="221" t="s">
        <v>327</v>
      </c>
      <c r="N364" s="48" t="s">
        <v>162</v>
      </c>
      <c r="O364" s="48" t="s">
        <v>0</v>
      </c>
      <c r="P364" s="48" t="s">
        <v>477</v>
      </c>
      <c r="Q364" s="48"/>
      <c r="R364" s="48"/>
      <c r="S364" s="48"/>
      <c r="T364" s="48"/>
      <c r="U364" s="104"/>
      <c r="V364" s="73"/>
      <c r="W364" s="74"/>
      <c r="X364" s="75"/>
      <c r="Y364" s="299"/>
      <c r="Z364" s="302"/>
      <c r="BI364" s="57"/>
      <c r="BJ364" s="57"/>
      <c r="BK364" s="57"/>
      <c r="BL364" s="57"/>
      <c r="BM364" s="57"/>
      <c r="BN364" s="57"/>
      <c r="BO364" s="57"/>
      <c r="BP364" s="57"/>
      <c r="BQ364" s="57"/>
      <c r="BR364" s="57"/>
      <c r="BS364" s="57"/>
      <c r="BT364" s="57"/>
      <c r="BU364" s="57"/>
      <c r="BV364" s="57"/>
      <c r="BW364" s="57"/>
    </row>
    <row r="365" spans="3:75" ht="21" customHeight="1">
      <c r="C365" s="266"/>
      <c r="D365" s="431"/>
      <c r="E365" s="432"/>
      <c r="F365" s="289" t="s">
        <v>2491</v>
      </c>
      <c r="G365" s="250"/>
      <c r="H365" s="221" t="s">
        <v>156</v>
      </c>
      <c r="I365" s="221" t="s">
        <v>159</v>
      </c>
      <c r="J365" s="221" t="s">
        <v>0</v>
      </c>
      <c r="K365" s="221" t="s">
        <v>160</v>
      </c>
      <c r="L365" s="221" t="s">
        <v>0</v>
      </c>
      <c r="M365" s="221" t="s">
        <v>328</v>
      </c>
      <c r="N365" s="48" t="s">
        <v>162</v>
      </c>
      <c r="O365" s="48" t="s">
        <v>0</v>
      </c>
      <c r="P365" s="48" t="s">
        <v>477</v>
      </c>
      <c r="Q365" s="48"/>
      <c r="R365" s="48"/>
      <c r="S365" s="48"/>
      <c r="T365" s="48"/>
      <c r="U365" s="104"/>
      <c r="V365" s="73"/>
      <c r="W365" s="74"/>
      <c r="X365" s="75"/>
      <c r="Y365" s="299"/>
      <c r="Z365" s="302"/>
      <c r="BI365" s="57"/>
      <c r="BJ365" s="57"/>
      <c r="BK365" s="57"/>
      <c r="BL365" s="57"/>
      <c r="BM365" s="57"/>
      <c r="BN365" s="57"/>
      <c r="BO365" s="57"/>
      <c r="BP365" s="57"/>
      <c r="BQ365" s="57"/>
      <c r="BR365" s="57"/>
      <c r="BS365" s="57"/>
      <c r="BT365" s="57"/>
      <c r="BU365" s="57"/>
      <c r="BV365" s="57"/>
      <c r="BW365" s="57"/>
    </row>
    <row r="366" spans="3:75" ht="21" customHeight="1">
      <c r="C366" s="266"/>
      <c r="D366" s="431"/>
      <c r="E366" s="432"/>
      <c r="F366" s="289" t="s">
        <v>2492</v>
      </c>
      <c r="G366" s="250"/>
      <c r="H366" s="221" t="s">
        <v>156</v>
      </c>
      <c r="I366" s="221" t="s">
        <v>159</v>
      </c>
      <c r="J366" s="221" t="s">
        <v>0</v>
      </c>
      <c r="K366" s="221" t="s">
        <v>160</v>
      </c>
      <c r="L366" s="221" t="s">
        <v>0</v>
      </c>
      <c r="M366" s="221" t="s">
        <v>329</v>
      </c>
      <c r="N366" s="48" t="s">
        <v>162</v>
      </c>
      <c r="O366" s="48" t="s">
        <v>0</v>
      </c>
      <c r="P366" s="48" t="s">
        <v>477</v>
      </c>
      <c r="Q366" s="48"/>
      <c r="R366" s="48"/>
      <c r="S366" s="48"/>
      <c r="T366" s="48"/>
      <c r="U366" s="104"/>
      <c r="V366" s="73"/>
      <c r="W366" s="74"/>
      <c r="X366" s="75"/>
      <c r="Y366" s="299"/>
      <c r="Z366" s="302"/>
      <c r="BI366" s="57"/>
      <c r="BJ366" s="57"/>
      <c r="BK366" s="57"/>
      <c r="BL366" s="57"/>
      <c r="BM366" s="57"/>
      <c r="BN366" s="57"/>
      <c r="BO366" s="57"/>
      <c r="BP366" s="57"/>
      <c r="BQ366" s="57"/>
      <c r="BR366" s="57"/>
      <c r="BS366" s="57"/>
      <c r="BT366" s="57"/>
      <c r="BU366" s="57"/>
      <c r="BV366" s="57"/>
      <c r="BW366" s="57"/>
    </row>
    <row r="367" spans="3:75" ht="21" customHeight="1">
      <c r="C367" s="266"/>
      <c r="D367" s="431"/>
      <c r="E367" s="432"/>
      <c r="F367" s="289" t="s">
        <v>65</v>
      </c>
      <c r="G367" s="250"/>
      <c r="H367" s="221" t="s">
        <v>156</v>
      </c>
      <c r="I367" s="221" t="s">
        <v>159</v>
      </c>
      <c r="J367" s="221" t="s">
        <v>0</v>
      </c>
      <c r="K367" s="221" t="s">
        <v>160</v>
      </c>
      <c r="L367" s="221" t="s">
        <v>0</v>
      </c>
      <c r="M367" s="221" t="s">
        <v>332</v>
      </c>
      <c r="N367" s="48" t="s">
        <v>162</v>
      </c>
      <c r="O367" s="48" t="s">
        <v>0</v>
      </c>
      <c r="P367" s="48" t="s">
        <v>477</v>
      </c>
      <c r="Q367" s="48"/>
      <c r="R367" s="48"/>
      <c r="S367" s="48"/>
      <c r="T367" s="48"/>
      <c r="U367" s="104"/>
      <c r="V367" s="73"/>
      <c r="W367" s="74"/>
      <c r="X367" s="75"/>
      <c r="Y367" s="299"/>
      <c r="Z367" s="302"/>
      <c r="BI367" s="57"/>
      <c r="BJ367" s="57"/>
      <c r="BK367" s="57"/>
      <c r="BL367" s="57"/>
      <c r="BM367" s="57"/>
      <c r="BN367" s="57"/>
      <c r="BO367" s="57"/>
      <c r="BP367" s="57"/>
      <c r="BQ367" s="57"/>
      <c r="BR367" s="57"/>
      <c r="BS367" s="57"/>
      <c r="BT367" s="57"/>
      <c r="BU367" s="57"/>
      <c r="BV367" s="57"/>
      <c r="BW367" s="57"/>
    </row>
    <row r="368" spans="3:75" ht="21" customHeight="1">
      <c r="C368" s="266"/>
      <c r="D368" s="431"/>
      <c r="E368" s="432"/>
      <c r="F368" s="289" t="s">
        <v>2493</v>
      </c>
      <c r="G368" s="250"/>
      <c r="H368" s="221" t="s">
        <v>156</v>
      </c>
      <c r="I368" s="221" t="s">
        <v>159</v>
      </c>
      <c r="J368" s="221" t="s">
        <v>0</v>
      </c>
      <c r="K368" s="221" t="s">
        <v>160</v>
      </c>
      <c r="L368" s="221" t="s">
        <v>0</v>
      </c>
      <c r="M368" s="221" t="s">
        <v>333</v>
      </c>
      <c r="N368" s="48" t="s">
        <v>162</v>
      </c>
      <c r="O368" s="48" t="s">
        <v>0</v>
      </c>
      <c r="P368" s="48" t="s">
        <v>477</v>
      </c>
      <c r="Q368" s="48"/>
      <c r="R368" s="48"/>
      <c r="S368" s="48"/>
      <c r="T368" s="48"/>
      <c r="U368" s="104"/>
      <c r="V368" s="73"/>
      <c r="W368" s="74"/>
      <c r="X368" s="75"/>
      <c r="Y368" s="299"/>
      <c r="Z368" s="302"/>
      <c r="BI368" s="57"/>
      <c r="BJ368" s="57"/>
      <c r="BK368" s="57"/>
      <c r="BL368" s="57"/>
      <c r="BM368" s="57"/>
      <c r="BN368" s="57"/>
      <c r="BO368" s="57"/>
      <c r="BP368" s="57"/>
      <c r="BQ368" s="57"/>
      <c r="BR368" s="57"/>
      <c r="BS368" s="57"/>
      <c r="BT368" s="57"/>
      <c r="BU368" s="57"/>
      <c r="BV368" s="57"/>
      <c r="BW368" s="57"/>
    </row>
    <row r="369" spans="3:75" ht="21" customHeight="1">
      <c r="C369" s="266"/>
      <c r="D369" s="431"/>
      <c r="E369" s="432"/>
      <c r="F369" s="289" t="s">
        <v>2494</v>
      </c>
      <c r="G369" s="250"/>
      <c r="H369" s="221" t="s">
        <v>156</v>
      </c>
      <c r="I369" s="221" t="s">
        <v>159</v>
      </c>
      <c r="J369" s="221" t="s">
        <v>0</v>
      </c>
      <c r="K369" s="221" t="s">
        <v>160</v>
      </c>
      <c r="L369" s="221" t="s">
        <v>0</v>
      </c>
      <c r="M369" s="221" t="s">
        <v>334</v>
      </c>
      <c r="N369" s="48" t="s">
        <v>162</v>
      </c>
      <c r="O369" s="48" t="s">
        <v>0</v>
      </c>
      <c r="P369" s="48" t="s">
        <v>477</v>
      </c>
      <c r="Q369" s="48"/>
      <c r="R369" s="48"/>
      <c r="S369" s="48"/>
      <c r="T369" s="48"/>
      <c r="U369" s="104"/>
      <c r="V369" s="73"/>
      <c r="W369" s="74"/>
      <c r="X369" s="75"/>
      <c r="Y369" s="299"/>
      <c r="Z369" s="302"/>
      <c r="BI369" s="57"/>
      <c r="BJ369" s="57"/>
      <c r="BK369" s="57"/>
      <c r="BL369" s="57"/>
      <c r="BM369" s="57"/>
      <c r="BN369" s="57"/>
      <c r="BO369" s="57"/>
      <c r="BP369" s="57"/>
      <c r="BQ369" s="57"/>
      <c r="BR369" s="57"/>
      <c r="BS369" s="57"/>
      <c r="BT369" s="57"/>
      <c r="BU369" s="57"/>
      <c r="BV369" s="57"/>
      <c r="BW369" s="57"/>
    </row>
    <row r="370" spans="3:75" ht="21" customHeight="1">
      <c r="C370" s="266"/>
      <c r="D370" s="431"/>
      <c r="E370" s="432"/>
      <c r="F370" s="289" t="s">
        <v>2495</v>
      </c>
      <c r="G370" s="250"/>
      <c r="H370" s="221" t="s">
        <v>156</v>
      </c>
      <c r="I370" s="221" t="s">
        <v>159</v>
      </c>
      <c r="J370" s="221" t="s">
        <v>0</v>
      </c>
      <c r="K370" s="221" t="s">
        <v>160</v>
      </c>
      <c r="L370" s="221" t="s">
        <v>0</v>
      </c>
      <c r="M370" s="221" t="s">
        <v>335</v>
      </c>
      <c r="N370" s="48" t="s">
        <v>162</v>
      </c>
      <c r="O370" s="48" t="s">
        <v>0</v>
      </c>
      <c r="P370" s="48" t="s">
        <v>477</v>
      </c>
      <c r="Q370" s="48"/>
      <c r="R370" s="48"/>
      <c r="S370" s="48"/>
      <c r="T370" s="48"/>
      <c r="U370" s="104"/>
      <c r="V370" s="73"/>
      <c r="W370" s="74"/>
      <c r="X370" s="75"/>
      <c r="Y370" s="299"/>
      <c r="Z370" s="302"/>
      <c r="BI370" s="57"/>
      <c r="BJ370" s="57"/>
      <c r="BK370" s="57"/>
      <c r="BL370" s="57"/>
      <c r="BM370" s="57"/>
      <c r="BN370" s="57"/>
      <c r="BO370" s="57"/>
      <c r="BP370" s="57"/>
      <c r="BQ370" s="57"/>
      <c r="BR370" s="57"/>
      <c r="BS370" s="57"/>
      <c r="BT370" s="57"/>
      <c r="BU370" s="57"/>
      <c r="BV370" s="57"/>
      <c r="BW370" s="57"/>
    </row>
    <row r="371" spans="3:75" ht="21" customHeight="1">
      <c r="C371" s="266"/>
      <c r="D371" s="431"/>
      <c r="E371" s="432"/>
      <c r="F371" s="289" t="s">
        <v>2496</v>
      </c>
      <c r="G371" s="250"/>
      <c r="H371" s="221" t="s">
        <v>156</v>
      </c>
      <c r="I371" s="221" t="s">
        <v>159</v>
      </c>
      <c r="J371" s="221" t="s">
        <v>0</v>
      </c>
      <c r="K371" s="221" t="s">
        <v>160</v>
      </c>
      <c r="L371" s="221" t="s">
        <v>0</v>
      </c>
      <c r="M371" s="221" t="s">
        <v>336</v>
      </c>
      <c r="N371" s="48" t="s">
        <v>162</v>
      </c>
      <c r="O371" s="48" t="s">
        <v>0</v>
      </c>
      <c r="P371" s="48" t="s">
        <v>477</v>
      </c>
      <c r="Q371" s="48"/>
      <c r="R371" s="48"/>
      <c r="S371" s="48"/>
      <c r="T371" s="48"/>
      <c r="U371" s="104"/>
      <c r="V371" s="73"/>
      <c r="W371" s="74"/>
      <c r="X371" s="75"/>
      <c r="Y371" s="299"/>
      <c r="Z371" s="302"/>
      <c r="BI371" s="57"/>
      <c r="BJ371" s="57"/>
      <c r="BK371" s="57"/>
      <c r="BL371" s="57"/>
      <c r="BM371" s="57"/>
      <c r="BN371" s="57"/>
      <c r="BO371" s="57"/>
      <c r="BP371" s="57"/>
      <c r="BQ371" s="57"/>
      <c r="BR371" s="57"/>
      <c r="BS371" s="57"/>
      <c r="BT371" s="57"/>
      <c r="BU371" s="57"/>
      <c r="BV371" s="57"/>
      <c r="BW371" s="57"/>
    </row>
    <row r="372" spans="3:75" ht="21" customHeight="1">
      <c r="C372" s="266"/>
      <c r="D372" s="431"/>
      <c r="E372" s="432"/>
      <c r="F372" s="289" t="s">
        <v>2497</v>
      </c>
      <c r="G372" s="250"/>
      <c r="H372" s="221" t="s">
        <v>156</v>
      </c>
      <c r="I372" s="221" t="s">
        <v>159</v>
      </c>
      <c r="J372" s="221" t="s">
        <v>0</v>
      </c>
      <c r="K372" s="221" t="s">
        <v>160</v>
      </c>
      <c r="L372" s="221" t="s">
        <v>0</v>
      </c>
      <c r="M372" s="221" t="s">
        <v>337</v>
      </c>
      <c r="N372" s="48" t="s">
        <v>162</v>
      </c>
      <c r="O372" s="48" t="s">
        <v>0</v>
      </c>
      <c r="P372" s="48" t="s">
        <v>477</v>
      </c>
      <c r="Q372" s="48"/>
      <c r="R372" s="48"/>
      <c r="S372" s="48"/>
      <c r="T372" s="48"/>
      <c r="U372" s="104"/>
      <c r="V372" s="73"/>
      <c r="W372" s="74"/>
      <c r="X372" s="75"/>
      <c r="Y372" s="299"/>
      <c r="Z372" s="302"/>
      <c r="BI372" s="57"/>
      <c r="BJ372" s="57"/>
      <c r="BK372" s="57"/>
      <c r="BL372" s="57"/>
      <c r="BM372" s="57"/>
      <c r="BN372" s="57"/>
      <c r="BO372" s="57"/>
      <c r="BP372" s="57"/>
      <c r="BQ372" s="57"/>
      <c r="BR372" s="57"/>
      <c r="BS372" s="57"/>
      <c r="BT372" s="57"/>
      <c r="BU372" s="57"/>
      <c r="BV372" s="57"/>
      <c r="BW372" s="57"/>
    </row>
    <row r="373" spans="3:75" ht="21" customHeight="1">
      <c r="C373" s="266"/>
      <c r="D373" s="431"/>
      <c r="E373" s="432"/>
      <c r="F373" s="289" t="s">
        <v>66</v>
      </c>
      <c r="G373" s="250"/>
      <c r="H373" s="221" t="s">
        <v>156</v>
      </c>
      <c r="I373" s="221" t="s">
        <v>159</v>
      </c>
      <c r="J373" s="221" t="s">
        <v>0</v>
      </c>
      <c r="K373" s="221" t="s">
        <v>160</v>
      </c>
      <c r="L373" s="221" t="s">
        <v>0</v>
      </c>
      <c r="M373" s="221" t="s">
        <v>338</v>
      </c>
      <c r="N373" s="48" t="s">
        <v>162</v>
      </c>
      <c r="O373" s="48" t="s">
        <v>0</v>
      </c>
      <c r="P373" s="48" t="s">
        <v>477</v>
      </c>
      <c r="Q373" s="48"/>
      <c r="R373" s="48"/>
      <c r="S373" s="48"/>
      <c r="T373" s="48"/>
      <c r="U373" s="104"/>
      <c r="V373" s="73"/>
      <c r="W373" s="74"/>
      <c r="X373" s="75"/>
      <c r="Y373" s="299"/>
      <c r="Z373" s="302"/>
      <c r="BI373" s="57"/>
      <c r="BJ373" s="57"/>
      <c r="BK373" s="57"/>
      <c r="BL373" s="57"/>
      <c r="BM373" s="57"/>
      <c r="BN373" s="57"/>
      <c r="BO373" s="57"/>
      <c r="BP373" s="57"/>
      <c r="BQ373" s="57"/>
      <c r="BR373" s="57"/>
      <c r="BS373" s="57"/>
      <c r="BT373" s="57"/>
      <c r="BU373" s="57"/>
      <c r="BV373" s="57"/>
      <c r="BW373" s="57"/>
    </row>
    <row r="374" spans="3:75" ht="21" customHeight="1">
      <c r="C374" s="266"/>
      <c r="D374" s="431"/>
      <c r="E374" s="432"/>
      <c r="F374" s="289" t="s">
        <v>67</v>
      </c>
      <c r="G374" s="250"/>
      <c r="H374" s="221" t="s">
        <v>156</v>
      </c>
      <c r="I374" s="221" t="s">
        <v>159</v>
      </c>
      <c r="J374" s="221" t="s">
        <v>0</v>
      </c>
      <c r="K374" s="221" t="s">
        <v>160</v>
      </c>
      <c r="L374" s="221" t="s">
        <v>0</v>
      </c>
      <c r="M374" s="221" t="s">
        <v>339</v>
      </c>
      <c r="N374" s="48" t="s">
        <v>162</v>
      </c>
      <c r="O374" s="48" t="s">
        <v>0</v>
      </c>
      <c r="P374" s="48" t="s">
        <v>477</v>
      </c>
      <c r="Q374" s="48"/>
      <c r="R374" s="48"/>
      <c r="S374" s="48"/>
      <c r="T374" s="48"/>
      <c r="U374" s="104"/>
      <c r="V374" s="73"/>
      <c r="W374" s="74"/>
      <c r="X374" s="75"/>
      <c r="Y374" s="299"/>
      <c r="Z374" s="302"/>
      <c r="BI374" s="57"/>
      <c r="BJ374" s="57"/>
      <c r="BK374" s="57"/>
      <c r="BL374" s="57"/>
      <c r="BM374" s="57"/>
      <c r="BN374" s="57"/>
      <c r="BO374" s="57"/>
      <c r="BP374" s="57"/>
      <c r="BQ374" s="57"/>
      <c r="BR374" s="57"/>
      <c r="BS374" s="57"/>
      <c r="BT374" s="57"/>
      <c r="BU374" s="57"/>
      <c r="BV374" s="57"/>
      <c r="BW374" s="57"/>
    </row>
    <row r="375" spans="3:75" ht="21" customHeight="1">
      <c r="C375" s="266"/>
      <c r="D375" s="431"/>
      <c r="E375" s="432"/>
      <c r="F375" s="289" t="s">
        <v>68</v>
      </c>
      <c r="G375" s="250"/>
      <c r="H375" s="221" t="s">
        <v>156</v>
      </c>
      <c r="I375" s="221" t="s">
        <v>159</v>
      </c>
      <c r="J375" s="221" t="s">
        <v>0</v>
      </c>
      <c r="K375" s="221" t="s">
        <v>160</v>
      </c>
      <c r="L375" s="221" t="s">
        <v>0</v>
      </c>
      <c r="M375" s="221" t="s">
        <v>340</v>
      </c>
      <c r="N375" s="48" t="s">
        <v>162</v>
      </c>
      <c r="O375" s="48" t="s">
        <v>0</v>
      </c>
      <c r="P375" s="48" t="s">
        <v>477</v>
      </c>
      <c r="Q375" s="48"/>
      <c r="R375" s="48"/>
      <c r="S375" s="48"/>
      <c r="T375" s="48"/>
      <c r="U375" s="104"/>
      <c r="V375" s="73"/>
      <c r="W375" s="74"/>
      <c r="X375" s="75"/>
      <c r="Y375" s="299"/>
      <c r="Z375" s="302"/>
      <c r="BI375" s="57"/>
      <c r="BJ375" s="57"/>
      <c r="BK375" s="57"/>
      <c r="BL375" s="57"/>
      <c r="BM375" s="57"/>
      <c r="BN375" s="57"/>
      <c r="BO375" s="57"/>
      <c r="BP375" s="57"/>
      <c r="BQ375" s="57"/>
      <c r="BR375" s="57"/>
      <c r="BS375" s="57"/>
      <c r="BT375" s="57"/>
      <c r="BU375" s="57"/>
      <c r="BV375" s="57"/>
      <c r="BW375" s="57"/>
    </row>
    <row r="376" spans="3:75" ht="21" customHeight="1">
      <c r="C376" s="266"/>
      <c r="D376" s="431"/>
      <c r="E376" s="432"/>
      <c r="F376" s="289" t="s">
        <v>2498</v>
      </c>
      <c r="G376" s="250"/>
      <c r="H376" s="221" t="s">
        <v>156</v>
      </c>
      <c r="I376" s="221" t="s">
        <v>159</v>
      </c>
      <c r="J376" s="221" t="s">
        <v>0</v>
      </c>
      <c r="K376" s="221" t="s">
        <v>160</v>
      </c>
      <c r="L376" s="221" t="s">
        <v>0</v>
      </c>
      <c r="M376" s="221" t="s">
        <v>341</v>
      </c>
      <c r="N376" s="48" t="s">
        <v>162</v>
      </c>
      <c r="O376" s="48" t="s">
        <v>0</v>
      </c>
      <c r="P376" s="48" t="s">
        <v>477</v>
      </c>
      <c r="Q376" s="48"/>
      <c r="R376" s="48"/>
      <c r="S376" s="48"/>
      <c r="T376" s="48"/>
      <c r="U376" s="104"/>
      <c r="V376" s="73"/>
      <c r="W376" s="74"/>
      <c r="X376" s="75"/>
      <c r="Y376" s="299"/>
      <c r="Z376" s="302"/>
      <c r="BI376" s="57"/>
      <c r="BJ376" s="57"/>
      <c r="BK376" s="57"/>
      <c r="BL376" s="57"/>
      <c r="BM376" s="57"/>
      <c r="BN376" s="57"/>
      <c r="BO376" s="57"/>
      <c r="BP376" s="57"/>
      <c r="BQ376" s="57"/>
      <c r="BR376" s="57"/>
      <c r="BS376" s="57"/>
      <c r="BT376" s="57"/>
      <c r="BU376" s="57"/>
      <c r="BV376" s="57"/>
      <c r="BW376" s="57"/>
    </row>
    <row r="377" spans="3:75" ht="21" customHeight="1">
      <c r="C377" s="266"/>
      <c r="D377" s="431"/>
      <c r="E377" s="432"/>
      <c r="F377" s="289" t="s">
        <v>2499</v>
      </c>
      <c r="G377" s="250"/>
      <c r="H377" s="221" t="s">
        <v>156</v>
      </c>
      <c r="I377" s="221" t="s">
        <v>159</v>
      </c>
      <c r="J377" s="221" t="s">
        <v>0</v>
      </c>
      <c r="K377" s="221" t="s">
        <v>160</v>
      </c>
      <c r="L377" s="221" t="s">
        <v>0</v>
      </c>
      <c r="M377" s="221" t="s">
        <v>342</v>
      </c>
      <c r="N377" s="48" t="s">
        <v>162</v>
      </c>
      <c r="O377" s="48" t="s">
        <v>0</v>
      </c>
      <c r="P377" s="48" t="s">
        <v>477</v>
      </c>
      <c r="Q377" s="48"/>
      <c r="R377" s="48"/>
      <c r="S377" s="48"/>
      <c r="T377" s="48"/>
      <c r="U377" s="104"/>
      <c r="V377" s="73"/>
      <c r="W377" s="74"/>
      <c r="X377" s="75"/>
      <c r="Y377" s="299"/>
      <c r="Z377" s="302"/>
      <c r="BI377" s="57"/>
      <c r="BJ377" s="57"/>
      <c r="BK377" s="57"/>
      <c r="BL377" s="57"/>
      <c r="BM377" s="57"/>
      <c r="BN377" s="57"/>
      <c r="BO377" s="57"/>
      <c r="BP377" s="57"/>
      <c r="BQ377" s="57"/>
      <c r="BR377" s="57"/>
      <c r="BS377" s="57"/>
      <c r="BT377" s="57"/>
      <c r="BU377" s="57"/>
      <c r="BV377" s="57"/>
      <c r="BW377" s="57"/>
    </row>
    <row r="378" spans="3:75" ht="21" customHeight="1">
      <c r="C378" s="266"/>
      <c r="D378" s="431"/>
      <c r="E378" s="432"/>
      <c r="F378" s="289" t="s">
        <v>2500</v>
      </c>
      <c r="G378" s="250"/>
      <c r="H378" s="221" t="s">
        <v>156</v>
      </c>
      <c r="I378" s="221" t="s">
        <v>159</v>
      </c>
      <c r="J378" s="221" t="s">
        <v>0</v>
      </c>
      <c r="K378" s="221" t="s">
        <v>160</v>
      </c>
      <c r="L378" s="221" t="s">
        <v>0</v>
      </c>
      <c r="M378" s="221" t="s">
        <v>343</v>
      </c>
      <c r="N378" s="48" t="s">
        <v>162</v>
      </c>
      <c r="O378" s="48" t="s">
        <v>0</v>
      </c>
      <c r="P378" s="48" t="s">
        <v>477</v>
      </c>
      <c r="Q378" s="48"/>
      <c r="R378" s="48"/>
      <c r="S378" s="48"/>
      <c r="T378" s="48"/>
      <c r="U378" s="104"/>
      <c r="V378" s="73"/>
      <c r="W378" s="74"/>
      <c r="X378" s="75"/>
      <c r="Y378" s="299"/>
      <c r="Z378" s="302"/>
      <c r="BI378" s="57"/>
      <c r="BJ378" s="57"/>
      <c r="BK378" s="57"/>
      <c r="BL378" s="57"/>
      <c r="BM378" s="57"/>
      <c r="BN378" s="57"/>
      <c r="BO378" s="57"/>
      <c r="BP378" s="57"/>
      <c r="BQ378" s="57"/>
      <c r="BR378" s="57"/>
      <c r="BS378" s="57"/>
      <c r="BT378" s="57"/>
      <c r="BU378" s="57"/>
      <c r="BV378" s="57"/>
      <c r="BW378" s="57"/>
    </row>
    <row r="379" spans="3:75" ht="21" customHeight="1">
      <c r="C379" s="266"/>
      <c r="D379" s="431"/>
      <c r="E379" s="432"/>
      <c r="F379" s="289" t="s">
        <v>2501</v>
      </c>
      <c r="G379" s="250"/>
      <c r="H379" s="221" t="s">
        <v>156</v>
      </c>
      <c r="I379" s="221" t="s">
        <v>159</v>
      </c>
      <c r="J379" s="221" t="s">
        <v>0</v>
      </c>
      <c r="K379" s="221" t="s">
        <v>160</v>
      </c>
      <c r="L379" s="221" t="s">
        <v>0</v>
      </c>
      <c r="M379" s="221" t="s">
        <v>344</v>
      </c>
      <c r="N379" s="48" t="s">
        <v>162</v>
      </c>
      <c r="O379" s="48" t="s">
        <v>0</v>
      </c>
      <c r="P379" s="48" t="s">
        <v>477</v>
      </c>
      <c r="Q379" s="48"/>
      <c r="R379" s="48"/>
      <c r="S379" s="48"/>
      <c r="T379" s="48"/>
      <c r="U379" s="104"/>
      <c r="V379" s="73"/>
      <c r="W379" s="74"/>
      <c r="X379" s="75"/>
      <c r="Y379" s="299"/>
      <c r="Z379" s="302"/>
      <c r="BI379" s="57"/>
      <c r="BJ379" s="57"/>
      <c r="BK379" s="57"/>
      <c r="BL379" s="57"/>
      <c r="BM379" s="57"/>
      <c r="BN379" s="57"/>
      <c r="BO379" s="57"/>
      <c r="BP379" s="57"/>
      <c r="BQ379" s="57"/>
      <c r="BR379" s="57"/>
      <c r="BS379" s="57"/>
      <c r="BT379" s="57"/>
      <c r="BU379" s="57"/>
      <c r="BV379" s="57"/>
      <c r="BW379" s="57"/>
    </row>
    <row r="380" spans="3:75" ht="21" customHeight="1">
      <c r="C380" s="266"/>
      <c r="D380" s="431"/>
      <c r="E380" s="432"/>
      <c r="F380" s="289" t="s">
        <v>69</v>
      </c>
      <c r="G380" s="250"/>
      <c r="H380" s="221" t="s">
        <v>156</v>
      </c>
      <c r="I380" s="221" t="s">
        <v>159</v>
      </c>
      <c r="J380" s="221" t="s">
        <v>0</v>
      </c>
      <c r="K380" s="221" t="s">
        <v>160</v>
      </c>
      <c r="L380" s="221" t="s">
        <v>0</v>
      </c>
      <c r="M380" s="221" t="s">
        <v>345</v>
      </c>
      <c r="N380" s="48" t="s">
        <v>162</v>
      </c>
      <c r="O380" s="48" t="s">
        <v>0</v>
      </c>
      <c r="P380" s="48" t="s">
        <v>477</v>
      </c>
      <c r="Q380" s="48"/>
      <c r="R380" s="48"/>
      <c r="S380" s="48"/>
      <c r="T380" s="48"/>
      <c r="U380" s="104"/>
      <c r="V380" s="73"/>
      <c r="W380" s="74"/>
      <c r="X380" s="75"/>
      <c r="Y380" s="299"/>
      <c r="Z380" s="302"/>
      <c r="BI380" s="57"/>
      <c r="BJ380" s="57"/>
      <c r="BK380" s="57"/>
      <c r="BL380" s="57"/>
      <c r="BM380" s="57"/>
      <c r="BN380" s="57"/>
      <c r="BO380" s="57"/>
      <c r="BP380" s="57"/>
      <c r="BQ380" s="57"/>
      <c r="BR380" s="57"/>
      <c r="BS380" s="57"/>
      <c r="BT380" s="57"/>
      <c r="BU380" s="57"/>
      <c r="BV380" s="57"/>
      <c r="BW380" s="57"/>
    </row>
    <row r="381" spans="3:75" ht="21" customHeight="1">
      <c r="C381" s="266"/>
      <c r="D381" s="431"/>
      <c r="E381" s="432"/>
      <c r="F381" s="289" t="s">
        <v>2502</v>
      </c>
      <c r="G381" s="250"/>
      <c r="H381" s="221" t="s">
        <v>156</v>
      </c>
      <c r="I381" s="221" t="s">
        <v>159</v>
      </c>
      <c r="J381" s="221" t="s">
        <v>0</v>
      </c>
      <c r="K381" s="221" t="s">
        <v>160</v>
      </c>
      <c r="L381" s="221" t="s">
        <v>0</v>
      </c>
      <c r="M381" s="221" t="s">
        <v>331</v>
      </c>
      <c r="N381" s="48" t="s">
        <v>162</v>
      </c>
      <c r="O381" s="48" t="s">
        <v>0</v>
      </c>
      <c r="P381" s="48" t="s">
        <v>477</v>
      </c>
      <c r="Q381" s="48"/>
      <c r="R381" s="48"/>
      <c r="S381" s="48"/>
      <c r="T381" s="48"/>
      <c r="U381" s="104"/>
      <c r="V381" s="73"/>
      <c r="W381" s="74"/>
      <c r="X381" s="75"/>
      <c r="Y381" s="299"/>
      <c r="Z381" s="302"/>
      <c r="BI381" s="57"/>
      <c r="BJ381" s="57"/>
      <c r="BK381" s="57"/>
      <c r="BL381" s="57"/>
      <c r="BM381" s="57"/>
      <c r="BN381" s="57"/>
      <c r="BO381" s="57"/>
      <c r="BP381" s="57"/>
      <c r="BQ381" s="57"/>
      <c r="BR381" s="57"/>
      <c r="BS381" s="57"/>
      <c r="BT381" s="57"/>
      <c r="BU381" s="57"/>
      <c r="BV381" s="57"/>
      <c r="BW381" s="57"/>
    </row>
    <row r="382" spans="3:75" ht="21" customHeight="1">
      <c r="C382" s="266"/>
      <c r="D382" s="431"/>
      <c r="E382" s="432"/>
      <c r="F382" s="289" t="s">
        <v>2503</v>
      </c>
      <c r="G382" s="250"/>
      <c r="H382" s="221" t="s">
        <v>156</v>
      </c>
      <c r="I382" s="221" t="s">
        <v>159</v>
      </c>
      <c r="J382" s="221" t="s">
        <v>0</v>
      </c>
      <c r="K382" s="221" t="s">
        <v>160</v>
      </c>
      <c r="L382" s="221" t="s">
        <v>0</v>
      </c>
      <c r="M382" s="221" t="s">
        <v>346</v>
      </c>
      <c r="N382" s="48" t="s">
        <v>162</v>
      </c>
      <c r="O382" s="48" t="s">
        <v>0</v>
      </c>
      <c r="P382" s="48" t="s">
        <v>477</v>
      </c>
      <c r="Q382" s="48"/>
      <c r="R382" s="48"/>
      <c r="S382" s="48"/>
      <c r="T382" s="48"/>
      <c r="U382" s="104"/>
      <c r="V382" s="73"/>
      <c r="W382" s="74"/>
      <c r="X382" s="75"/>
      <c r="Y382" s="299"/>
      <c r="Z382" s="302"/>
      <c r="BI382" s="57"/>
      <c r="BJ382" s="57"/>
      <c r="BK382" s="57"/>
      <c r="BL382" s="57"/>
      <c r="BM382" s="57"/>
      <c r="BN382" s="57"/>
      <c r="BO382" s="57"/>
      <c r="BP382" s="57"/>
      <c r="BQ382" s="57"/>
      <c r="BR382" s="57"/>
      <c r="BS382" s="57"/>
      <c r="BT382" s="57"/>
      <c r="BU382" s="57"/>
      <c r="BV382" s="57"/>
      <c r="BW382" s="57"/>
    </row>
    <row r="383" spans="3:75" ht="21" customHeight="1">
      <c r="C383" s="266"/>
      <c r="D383" s="431"/>
      <c r="E383" s="432"/>
      <c r="F383" s="289" t="s">
        <v>2504</v>
      </c>
      <c r="G383" s="250"/>
      <c r="H383" s="221" t="s">
        <v>156</v>
      </c>
      <c r="I383" s="221" t="s">
        <v>159</v>
      </c>
      <c r="J383" s="221" t="s">
        <v>0</v>
      </c>
      <c r="K383" s="221" t="s">
        <v>160</v>
      </c>
      <c r="L383" s="221" t="s">
        <v>0</v>
      </c>
      <c r="M383" s="221" t="s">
        <v>347</v>
      </c>
      <c r="N383" s="48" t="s">
        <v>162</v>
      </c>
      <c r="O383" s="48" t="s">
        <v>0</v>
      </c>
      <c r="P383" s="48" t="s">
        <v>477</v>
      </c>
      <c r="Q383" s="48"/>
      <c r="R383" s="48"/>
      <c r="S383" s="48"/>
      <c r="T383" s="48"/>
      <c r="U383" s="104"/>
      <c r="V383" s="73"/>
      <c r="W383" s="74"/>
      <c r="X383" s="75"/>
      <c r="Y383" s="299"/>
      <c r="Z383" s="299"/>
      <c r="AA383" s="300"/>
      <c r="AB383" s="300"/>
      <c r="AC383" s="300"/>
      <c r="AD383" s="300"/>
      <c r="AE383" s="300"/>
      <c r="AF383" s="300"/>
      <c r="AG383" s="300"/>
      <c r="AH383" s="300"/>
      <c r="AI383" s="300"/>
      <c r="AJ383" s="300"/>
      <c r="AK383" s="300"/>
      <c r="AL383" s="300"/>
      <c r="AM383" s="300"/>
      <c r="AN383" s="300"/>
      <c r="AO383" s="300"/>
      <c r="AP383" s="300"/>
      <c r="AQ383" s="300"/>
      <c r="AR383" s="300"/>
      <c r="AS383" s="300"/>
      <c r="BI383" s="57"/>
      <c r="BJ383" s="57"/>
      <c r="BK383" s="57"/>
      <c r="BL383" s="57"/>
      <c r="BM383" s="57"/>
      <c r="BN383" s="57"/>
      <c r="BO383" s="57"/>
      <c r="BP383" s="57"/>
      <c r="BQ383" s="57"/>
      <c r="BR383" s="57"/>
      <c r="BS383" s="57"/>
      <c r="BT383" s="57"/>
      <c r="BU383" s="57"/>
      <c r="BV383" s="57"/>
      <c r="BW383" s="57"/>
    </row>
    <row r="384" spans="3:75" ht="21" customHeight="1">
      <c r="C384" s="266"/>
      <c r="D384" s="431"/>
      <c r="E384" s="432"/>
      <c r="F384" s="289" t="s">
        <v>70</v>
      </c>
      <c r="G384" s="250"/>
      <c r="H384" s="221" t="s">
        <v>156</v>
      </c>
      <c r="I384" s="221" t="s">
        <v>159</v>
      </c>
      <c r="J384" s="221" t="s">
        <v>0</v>
      </c>
      <c r="K384" s="221" t="s">
        <v>160</v>
      </c>
      <c r="L384" s="221" t="s">
        <v>0</v>
      </c>
      <c r="M384" s="221" t="s">
        <v>348</v>
      </c>
      <c r="N384" s="48" t="s">
        <v>162</v>
      </c>
      <c r="O384" s="48" t="s">
        <v>0</v>
      </c>
      <c r="P384" s="48" t="s">
        <v>477</v>
      </c>
      <c r="Q384" s="48"/>
      <c r="R384" s="48"/>
      <c r="S384" s="48"/>
      <c r="T384" s="48"/>
      <c r="U384" s="104"/>
      <c r="V384" s="73"/>
      <c r="W384" s="74"/>
      <c r="X384" s="75"/>
      <c r="Y384" s="299"/>
      <c r="Z384" s="299"/>
      <c r="AA384" s="300"/>
      <c r="AB384" s="300"/>
      <c r="AC384" s="300"/>
      <c r="AD384" s="300"/>
      <c r="AE384" s="300"/>
      <c r="AF384" s="300"/>
      <c r="AG384" s="300"/>
      <c r="AH384" s="300"/>
      <c r="AI384" s="300"/>
      <c r="AJ384" s="300"/>
      <c r="AK384" s="300"/>
      <c r="AL384" s="300"/>
      <c r="AM384" s="300"/>
      <c r="AN384" s="300"/>
      <c r="AO384" s="300"/>
      <c r="AP384" s="300"/>
      <c r="AQ384" s="300"/>
      <c r="AR384" s="300"/>
      <c r="AS384" s="300"/>
      <c r="BI384" s="57"/>
      <c r="BJ384" s="57"/>
      <c r="BK384" s="57"/>
      <c r="BL384" s="57"/>
      <c r="BM384" s="57"/>
      <c r="BN384" s="57"/>
      <c r="BO384" s="57"/>
      <c r="BP384" s="57"/>
      <c r="BQ384" s="57"/>
      <c r="BR384" s="57"/>
      <c r="BS384" s="57"/>
      <c r="BT384" s="57"/>
      <c r="BU384" s="57"/>
      <c r="BV384" s="57"/>
      <c r="BW384" s="57"/>
    </row>
    <row r="385" spans="3:75" ht="21" customHeight="1">
      <c r="C385" s="266"/>
      <c r="D385" s="431"/>
      <c r="E385" s="432"/>
      <c r="F385" s="289" t="s">
        <v>2505</v>
      </c>
      <c r="G385" s="250"/>
      <c r="H385" s="221" t="s">
        <v>156</v>
      </c>
      <c r="I385" s="221" t="s">
        <v>159</v>
      </c>
      <c r="J385" s="221" t="s">
        <v>0</v>
      </c>
      <c r="K385" s="221" t="s">
        <v>160</v>
      </c>
      <c r="L385" s="221" t="s">
        <v>0</v>
      </c>
      <c r="M385" s="221" t="s">
        <v>349</v>
      </c>
      <c r="N385" s="48" t="s">
        <v>162</v>
      </c>
      <c r="O385" s="48" t="s">
        <v>0</v>
      </c>
      <c r="P385" s="48" t="s">
        <v>477</v>
      </c>
      <c r="Q385" s="48"/>
      <c r="R385" s="48"/>
      <c r="S385" s="48"/>
      <c r="T385" s="48"/>
      <c r="U385" s="104"/>
      <c r="V385" s="73"/>
      <c r="W385" s="74"/>
      <c r="X385" s="75"/>
      <c r="Y385" s="299"/>
      <c r="Z385" s="299"/>
      <c r="AA385" s="300"/>
      <c r="AB385" s="300"/>
      <c r="AC385" s="300"/>
      <c r="AD385" s="300"/>
      <c r="AE385" s="300"/>
      <c r="AF385" s="300"/>
      <c r="AG385" s="300"/>
      <c r="AH385" s="300"/>
      <c r="AI385" s="300"/>
      <c r="AJ385" s="300"/>
      <c r="AK385" s="300"/>
      <c r="AL385" s="300"/>
      <c r="AM385" s="300"/>
      <c r="AN385" s="300"/>
      <c r="AO385" s="300"/>
      <c r="AP385" s="300"/>
      <c r="AQ385" s="300"/>
      <c r="AR385" s="300"/>
      <c r="AS385" s="300"/>
      <c r="BI385" s="57"/>
      <c r="BJ385" s="57"/>
      <c r="BK385" s="57"/>
      <c r="BL385" s="57"/>
      <c r="BM385" s="57"/>
      <c r="BN385" s="57"/>
      <c r="BO385" s="57"/>
      <c r="BP385" s="57"/>
      <c r="BQ385" s="57"/>
      <c r="BR385" s="57"/>
      <c r="BS385" s="57"/>
      <c r="BT385" s="57"/>
      <c r="BU385" s="57"/>
      <c r="BV385" s="57"/>
      <c r="BW385" s="57"/>
    </row>
    <row r="386" spans="3:75" ht="21" customHeight="1">
      <c r="C386" s="266"/>
      <c r="D386" s="431"/>
      <c r="E386" s="432"/>
      <c r="F386" s="289" t="s">
        <v>2506</v>
      </c>
      <c r="G386" s="250"/>
      <c r="H386" s="221" t="s">
        <v>156</v>
      </c>
      <c r="I386" s="221" t="s">
        <v>159</v>
      </c>
      <c r="J386" s="221" t="s">
        <v>0</v>
      </c>
      <c r="K386" s="221" t="s">
        <v>160</v>
      </c>
      <c r="L386" s="221" t="s">
        <v>0</v>
      </c>
      <c r="M386" s="221" t="s">
        <v>350</v>
      </c>
      <c r="N386" s="48" t="s">
        <v>162</v>
      </c>
      <c r="O386" s="48" t="s">
        <v>0</v>
      </c>
      <c r="P386" s="48" t="s">
        <v>477</v>
      </c>
      <c r="Q386" s="48"/>
      <c r="R386" s="48"/>
      <c r="S386" s="48"/>
      <c r="T386" s="48"/>
      <c r="U386" s="104"/>
      <c r="V386" s="73"/>
      <c r="W386" s="74"/>
      <c r="X386" s="75"/>
      <c r="Y386" s="299"/>
      <c r="Z386" s="299"/>
      <c r="AA386" s="300"/>
      <c r="AB386" s="300"/>
      <c r="AC386" s="300"/>
      <c r="AD386" s="300"/>
      <c r="AE386" s="300"/>
      <c r="AF386" s="300"/>
      <c r="AG386" s="300"/>
      <c r="AH386" s="300"/>
      <c r="AI386" s="300"/>
      <c r="AJ386" s="300"/>
      <c r="AK386" s="300"/>
      <c r="AL386" s="300"/>
      <c r="AM386" s="300"/>
      <c r="AN386" s="300"/>
      <c r="AO386" s="300"/>
      <c r="AP386" s="300"/>
      <c r="AQ386" s="300"/>
      <c r="AR386" s="300"/>
      <c r="AS386" s="300"/>
      <c r="BI386" s="57"/>
      <c r="BJ386" s="57"/>
      <c r="BK386" s="57"/>
      <c r="BL386" s="57"/>
      <c r="BM386" s="57"/>
      <c r="BN386" s="57"/>
      <c r="BO386" s="57"/>
      <c r="BP386" s="57"/>
      <c r="BQ386" s="57"/>
      <c r="BR386" s="57"/>
      <c r="BS386" s="57"/>
      <c r="BT386" s="57"/>
      <c r="BU386" s="57"/>
      <c r="BV386" s="57"/>
      <c r="BW386" s="57"/>
    </row>
    <row r="387" spans="3:75" ht="21" customHeight="1">
      <c r="C387" s="266"/>
      <c r="D387" s="431"/>
      <c r="E387" s="432"/>
      <c r="F387" s="289" t="s">
        <v>2507</v>
      </c>
      <c r="G387" s="250"/>
      <c r="H387" s="221" t="s">
        <v>156</v>
      </c>
      <c r="I387" s="221" t="s">
        <v>159</v>
      </c>
      <c r="J387" s="221" t="s">
        <v>0</v>
      </c>
      <c r="K387" s="221" t="s">
        <v>160</v>
      </c>
      <c r="L387" s="221" t="s">
        <v>0</v>
      </c>
      <c r="M387" s="221" t="s">
        <v>351</v>
      </c>
      <c r="N387" s="48" t="s">
        <v>162</v>
      </c>
      <c r="O387" s="48" t="s">
        <v>0</v>
      </c>
      <c r="P387" s="48" t="s">
        <v>477</v>
      </c>
      <c r="Q387" s="48"/>
      <c r="R387" s="48"/>
      <c r="S387" s="48"/>
      <c r="T387" s="48"/>
      <c r="U387" s="104"/>
      <c r="V387" s="73"/>
      <c r="W387" s="74"/>
      <c r="X387" s="75"/>
      <c r="Y387" s="299"/>
      <c r="Z387" s="299"/>
      <c r="AA387" s="300"/>
      <c r="AB387" s="300"/>
      <c r="AC387" s="300"/>
      <c r="AD387" s="300"/>
      <c r="AE387" s="300"/>
      <c r="AF387" s="300"/>
      <c r="AG387" s="300"/>
      <c r="AH387" s="300"/>
      <c r="AI387" s="300"/>
      <c r="AJ387" s="300"/>
      <c r="AK387" s="300"/>
      <c r="AL387" s="300"/>
      <c r="AM387" s="300"/>
      <c r="AN387" s="300"/>
      <c r="AO387" s="300"/>
      <c r="AP387" s="300"/>
      <c r="AQ387" s="300"/>
      <c r="AR387" s="300"/>
      <c r="AS387" s="300"/>
      <c r="BI387" s="57"/>
      <c r="BJ387" s="57"/>
      <c r="BK387" s="57"/>
      <c r="BL387" s="57"/>
      <c r="BM387" s="57"/>
      <c r="BN387" s="57"/>
      <c r="BO387" s="57"/>
      <c r="BP387" s="57"/>
      <c r="BQ387" s="57"/>
      <c r="BR387" s="57"/>
      <c r="BS387" s="57"/>
      <c r="BT387" s="57"/>
      <c r="BU387" s="57"/>
      <c r="BV387" s="57"/>
      <c r="BW387" s="57"/>
    </row>
    <row r="388" spans="3:75" ht="21" customHeight="1">
      <c r="C388" s="266"/>
      <c r="D388" s="431"/>
      <c r="E388" s="432"/>
      <c r="F388" s="289" t="s">
        <v>71</v>
      </c>
      <c r="G388" s="250"/>
      <c r="H388" s="221" t="s">
        <v>156</v>
      </c>
      <c r="I388" s="221" t="s">
        <v>159</v>
      </c>
      <c r="J388" s="221" t="s">
        <v>0</v>
      </c>
      <c r="K388" s="221" t="s">
        <v>160</v>
      </c>
      <c r="L388" s="221" t="s">
        <v>0</v>
      </c>
      <c r="M388" s="221" t="s">
        <v>352</v>
      </c>
      <c r="N388" s="48" t="s">
        <v>162</v>
      </c>
      <c r="O388" s="48" t="s">
        <v>0</v>
      </c>
      <c r="P388" s="48" t="s">
        <v>477</v>
      </c>
      <c r="Q388" s="48"/>
      <c r="R388" s="48"/>
      <c r="S388" s="48"/>
      <c r="T388" s="48"/>
      <c r="U388" s="104"/>
      <c r="V388" s="73"/>
      <c r="W388" s="74"/>
      <c r="X388" s="75"/>
      <c r="Y388" s="299"/>
      <c r="Z388" s="299"/>
      <c r="AA388" s="300"/>
      <c r="AB388" s="300"/>
      <c r="AC388" s="300"/>
      <c r="AD388" s="300"/>
      <c r="AE388" s="300"/>
      <c r="AF388" s="300"/>
      <c r="AG388" s="300"/>
      <c r="AH388" s="300"/>
      <c r="AI388" s="300"/>
      <c r="AJ388" s="300"/>
      <c r="AK388" s="300"/>
      <c r="AL388" s="300"/>
      <c r="AM388" s="300"/>
      <c r="AN388" s="300"/>
      <c r="AO388" s="300"/>
      <c r="AP388" s="300"/>
      <c r="AQ388" s="300"/>
      <c r="AR388" s="300"/>
      <c r="AS388" s="300"/>
      <c r="BI388" s="57"/>
      <c r="BJ388" s="57"/>
      <c r="BK388" s="57"/>
      <c r="BL388" s="57"/>
      <c r="BM388" s="57"/>
      <c r="BN388" s="57"/>
      <c r="BO388" s="57"/>
      <c r="BP388" s="57"/>
      <c r="BQ388" s="57"/>
      <c r="BR388" s="57"/>
      <c r="BS388" s="57"/>
      <c r="BT388" s="57"/>
      <c r="BU388" s="57"/>
      <c r="BV388" s="57"/>
      <c r="BW388" s="57"/>
    </row>
    <row r="389" spans="3:75" ht="21" customHeight="1">
      <c r="C389" s="266"/>
      <c r="D389" s="431"/>
      <c r="E389" s="432"/>
      <c r="F389" s="289" t="s">
        <v>2508</v>
      </c>
      <c r="G389" s="250"/>
      <c r="H389" s="221" t="s">
        <v>156</v>
      </c>
      <c r="I389" s="221" t="s">
        <v>159</v>
      </c>
      <c r="J389" s="221" t="s">
        <v>0</v>
      </c>
      <c r="K389" s="221" t="s">
        <v>160</v>
      </c>
      <c r="L389" s="221" t="s">
        <v>0</v>
      </c>
      <c r="M389" s="221" t="s">
        <v>353</v>
      </c>
      <c r="N389" s="48" t="s">
        <v>162</v>
      </c>
      <c r="O389" s="48" t="s">
        <v>0</v>
      </c>
      <c r="P389" s="48" t="s">
        <v>477</v>
      </c>
      <c r="Q389" s="48"/>
      <c r="R389" s="48"/>
      <c r="S389" s="48"/>
      <c r="T389" s="48"/>
      <c r="U389" s="104"/>
      <c r="V389" s="73"/>
      <c r="W389" s="74"/>
      <c r="X389" s="75"/>
      <c r="Y389" s="299"/>
      <c r="Z389" s="299"/>
      <c r="AA389" s="300"/>
      <c r="AB389" s="300"/>
      <c r="AC389" s="300"/>
      <c r="AD389" s="300"/>
      <c r="AE389" s="300"/>
      <c r="AF389" s="300"/>
      <c r="AG389" s="300"/>
      <c r="AH389" s="300"/>
      <c r="AI389" s="300"/>
      <c r="AJ389" s="300"/>
      <c r="AK389" s="300"/>
      <c r="AL389" s="300"/>
      <c r="AM389" s="300"/>
      <c r="AN389" s="300"/>
      <c r="AO389" s="300"/>
      <c r="AP389" s="300"/>
      <c r="AQ389" s="300"/>
      <c r="AR389" s="300"/>
      <c r="AS389" s="300"/>
      <c r="BI389" s="57"/>
      <c r="BJ389" s="57"/>
      <c r="BK389" s="57"/>
      <c r="BL389" s="57"/>
      <c r="BM389" s="57"/>
      <c r="BN389" s="57"/>
      <c r="BO389" s="57"/>
      <c r="BP389" s="57"/>
      <c r="BQ389" s="57"/>
      <c r="BR389" s="57"/>
      <c r="BS389" s="57"/>
      <c r="BT389" s="57"/>
      <c r="BU389" s="57"/>
      <c r="BV389" s="57"/>
      <c r="BW389" s="57"/>
    </row>
    <row r="390" spans="3:75" ht="21" customHeight="1">
      <c r="C390" s="266"/>
      <c r="D390" s="431"/>
      <c r="E390" s="432"/>
      <c r="F390" s="289" t="s">
        <v>2509</v>
      </c>
      <c r="G390" s="250"/>
      <c r="H390" s="221" t="s">
        <v>156</v>
      </c>
      <c r="I390" s="221" t="s">
        <v>159</v>
      </c>
      <c r="J390" s="221" t="s">
        <v>0</v>
      </c>
      <c r="K390" s="221" t="s">
        <v>160</v>
      </c>
      <c r="L390" s="221" t="s">
        <v>0</v>
      </c>
      <c r="M390" s="221" t="s">
        <v>354</v>
      </c>
      <c r="N390" s="48" t="s">
        <v>162</v>
      </c>
      <c r="O390" s="48" t="s">
        <v>0</v>
      </c>
      <c r="P390" s="48" t="s">
        <v>477</v>
      </c>
      <c r="Q390" s="48"/>
      <c r="R390" s="48"/>
      <c r="S390" s="48"/>
      <c r="T390" s="48"/>
      <c r="U390" s="104"/>
      <c r="V390" s="73"/>
      <c r="W390" s="74"/>
      <c r="X390" s="75"/>
      <c r="Y390" s="299"/>
      <c r="Z390" s="299"/>
      <c r="AA390" s="300"/>
      <c r="AB390" s="300"/>
      <c r="AC390" s="300"/>
      <c r="AD390" s="300"/>
      <c r="AE390" s="300"/>
      <c r="AF390" s="300"/>
      <c r="AG390" s="300"/>
      <c r="AH390" s="300"/>
      <c r="AI390" s="300"/>
      <c r="AJ390" s="300"/>
      <c r="AK390" s="300"/>
      <c r="AL390" s="300"/>
      <c r="AM390" s="300"/>
      <c r="AN390" s="300"/>
      <c r="AO390" s="300"/>
      <c r="AP390" s="300"/>
      <c r="AQ390" s="300"/>
      <c r="AR390" s="300"/>
      <c r="AS390" s="300"/>
      <c r="BI390" s="57"/>
      <c r="BJ390" s="57"/>
      <c r="BK390" s="57"/>
      <c r="BL390" s="57"/>
      <c r="BM390" s="57"/>
      <c r="BN390" s="57"/>
      <c r="BO390" s="57"/>
      <c r="BP390" s="57"/>
      <c r="BQ390" s="57"/>
      <c r="BR390" s="57"/>
      <c r="BS390" s="57"/>
      <c r="BT390" s="57"/>
      <c r="BU390" s="57"/>
      <c r="BV390" s="57"/>
      <c r="BW390" s="57"/>
    </row>
    <row r="391" spans="3:75" ht="21" customHeight="1">
      <c r="C391" s="266"/>
      <c r="D391" s="431"/>
      <c r="E391" s="432"/>
      <c r="F391" s="289" t="s">
        <v>2510</v>
      </c>
      <c r="G391" s="250"/>
      <c r="H391" s="221" t="s">
        <v>156</v>
      </c>
      <c r="I391" s="221" t="s">
        <v>159</v>
      </c>
      <c r="J391" s="221" t="s">
        <v>0</v>
      </c>
      <c r="K391" s="221" t="s">
        <v>160</v>
      </c>
      <c r="L391" s="221" t="s">
        <v>0</v>
      </c>
      <c r="M391" s="221" t="s">
        <v>355</v>
      </c>
      <c r="N391" s="48" t="s">
        <v>162</v>
      </c>
      <c r="O391" s="48" t="s">
        <v>0</v>
      </c>
      <c r="P391" s="48" t="s">
        <v>477</v>
      </c>
      <c r="Q391" s="48"/>
      <c r="R391" s="48"/>
      <c r="S391" s="48"/>
      <c r="T391" s="48"/>
      <c r="U391" s="104"/>
      <c r="V391" s="73"/>
      <c r="W391" s="74"/>
      <c r="X391" s="75"/>
      <c r="Y391" s="299"/>
      <c r="Z391" s="299"/>
      <c r="AA391" s="300"/>
      <c r="AB391" s="300"/>
      <c r="AC391" s="300"/>
      <c r="AD391" s="300"/>
      <c r="AE391" s="300"/>
      <c r="AF391" s="300"/>
      <c r="AG391" s="300"/>
      <c r="AH391" s="300"/>
      <c r="AI391" s="300"/>
      <c r="AJ391" s="300"/>
      <c r="AK391" s="300"/>
      <c r="AL391" s="300"/>
      <c r="AM391" s="300"/>
      <c r="AN391" s="300"/>
      <c r="AO391" s="300"/>
      <c r="AP391" s="300"/>
      <c r="AQ391" s="300"/>
      <c r="AR391" s="300"/>
      <c r="AS391" s="300"/>
      <c r="BI391" s="57"/>
      <c r="BJ391" s="57"/>
      <c r="BK391" s="57"/>
      <c r="BL391" s="57"/>
      <c r="BM391" s="57"/>
      <c r="BN391" s="57"/>
      <c r="BO391" s="57"/>
      <c r="BP391" s="57"/>
      <c r="BQ391" s="57"/>
      <c r="BR391" s="57"/>
      <c r="BS391" s="57"/>
      <c r="BT391" s="57"/>
      <c r="BU391" s="57"/>
      <c r="BV391" s="57"/>
      <c r="BW391" s="57"/>
    </row>
    <row r="392" spans="3:75" ht="21" customHeight="1">
      <c r="C392" s="266"/>
      <c r="D392" s="431"/>
      <c r="E392" s="432"/>
      <c r="F392" s="289" t="s">
        <v>2511</v>
      </c>
      <c r="G392" s="250"/>
      <c r="H392" s="221" t="s">
        <v>156</v>
      </c>
      <c r="I392" s="221" t="s">
        <v>159</v>
      </c>
      <c r="J392" s="221" t="s">
        <v>0</v>
      </c>
      <c r="K392" s="221" t="s">
        <v>160</v>
      </c>
      <c r="L392" s="221" t="s">
        <v>0</v>
      </c>
      <c r="M392" s="221" t="s">
        <v>356</v>
      </c>
      <c r="N392" s="48" t="s">
        <v>162</v>
      </c>
      <c r="O392" s="48" t="s">
        <v>0</v>
      </c>
      <c r="P392" s="48" t="s">
        <v>477</v>
      </c>
      <c r="Q392" s="48"/>
      <c r="R392" s="48"/>
      <c r="S392" s="48"/>
      <c r="T392" s="48"/>
      <c r="U392" s="104"/>
      <c r="V392" s="73"/>
      <c r="W392" s="74"/>
      <c r="X392" s="75"/>
      <c r="Y392" s="299"/>
      <c r="Z392" s="299"/>
      <c r="AA392" s="300"/>
      <c r="AB392" s="300"/>
      <c r="AC392" s="300"/>
      <c r="AD392" s="300"/>
      <c r="AE392" s="300"/>
      <c r="AF392" s="300"/>
      <c r="AG392" s="300"/>
      <c r="AH392" s="300"/>
      <c r="AI392" s="300"/>
      <c r="AJ392" s="300"/>
      <c r="AK392" s="300"/>
      <c r="AL392" s="300"/>
      <c r="AM392" s="300"/>
      <c r="AN392" s="300"/>
      <c r="AO392" s="300"/>
      <c r="AP392" s="300"/>
      <c r="AQ392" s="300"/>
      <c r="AR392" s="300"/>
      <c r="AS392" s="300"/>
      <c r="BI392" s="57"/>
      <c r="BJ392" s="57"/>
      <c r="BK392" s="57"/>
      <c r="BL392" s="57"/>
      <c r="BM392" s="57"/>
      <c r="BN392" s="57"/>
      <c r="BO392" s="57"/>
      <c r="BP392" s="57"/>
      <c r="BQ392" s="57"/>
      <c r="BR392" s="57"/>
      <c r="BS392" s="57"/>
      <c r="BT392" s="57"/>
      <c r="BU392" s="57"/>
      <c r="BV392" s="57"/>
      <c r="BW392" s="57"/>
    </row>
    <row r="393" spans="3:75" ht="21" customHeight="1">
      <c r="C393" s="266"/>
      <c r="D393" s="431"/>
      <c r="E393" s="432"/>
      <c r="F393" s="289" t="s">
        <v>72</v>
      </c>
      <c r="G393" s="250"/>
      <c r="H393" s="221" t="s">
        <v>156</v>
      </c>
      <c r="I393" s="221" t="s">
        <v>159</v>
      </c>
      <c r="J393" s="221" t="s">
        <v>0</v>
      </c>
      <c r="K393" s="221" t="s">
        <v>160</v>
      </c>
      <c r="L393" s="221" t="s">
        <v>0</v>
      </c>
      <c r="M393" s="221" t="s">
        <v>357</v>
      </c>
      <c r="N393" s="48" t="s">
        <v>162</v>
      </c>
      <c r="O393" s="48" t="s">
        <v>0</v>
      </c>
      <c r="P393" s="48" t="s">
        <v>477</v>
      </c>
      <c r="Q393" s="48"/>
      <c r="R393" s="48"/>
      <c r="S393" s="48"/>
      <c r="T393" s="48"/>
      <c r="U393" s="104"/>
      <c r="V393" s="73"/>
      <c r="W393" s="74"/>
      <c r="X393" s="75"/>
      <c r="Y393" s="299"/>
      <c r="Z393" s="299"/>
      <c r="AA393" s="300"/>
      <c r="AB393" s="300"/>
      <c r="AC393" s="300"/>
      <c r="AD393" s="300"/>
      <c r="AE393" s="300"/>
      <c r="AF393" s="300"/>
      <c r="AG393" s="300"/>
      <c r="AH393" s="300"/>
      <c r="AI393" s="300"/>
      <c r="AJ393" s="300"/>
      <c r="AK393" s="300"/>
      <c r="AL393" s="300"/>
      <c r="AM393" s="300"/>
      <c r="AN393" s="300"/>
      <c r="AO393" s="300"/>
      <c r="AP393" s="300"/>
      <c r="AQ393" s="300"/>
      <c r="AR393" s="300"/>
      <c r="AS393" s="300"/>
      <c r="BI393" s="57"/>
      <c r="BJ393" s="57"/>
      <c r="BK393" s="57"/>
      <c r="BL393" s="57"/>
      <c r="BM393" s="57"/>
      <c r="BN393" s="57"/>
      <c r="BO393" s="57"/>
      <c r="BP393" s="57"/>
      <c r="BQ393" s="57"/>
      <c r="BR393" s="57"/>
      <c r="BS393" s="57"/>
      <c r="BT393" s="57"/>
      <c r="BU393" s="57"/>
      <c r="BV393" s="57"/>
      <c r="BW393" s="57"/>
    </row>
    <row r="394" spans="3:75" ht="21" customHeight="1">
      <c r="C394" s="266"/>
      <c r="D394" s="431"/>
      <c r="E394" s="432"/>
      <c r="F394" s="289" t="s">
        <v>73</v>
      </c>
      <c r="G394" s="250"/>
      <c r="H394" s="221" t="s">
        <v>156</v>
      </c>
      <c r="I394" s="221" t="s">
        <v>159</v>
      </c>
      <c r="J394" s="221" t="s">
        <v>0</v>
      </c>
      <c r="K394" s="221" t="s">
        <v>160</v>
      </c>
      <c r="L394" s="221" t="s">
        <v>0</v>
      </c>
      <c r="M394" s="221" t="s">
        <v>358</v>
      </c>
      <c r="N394" s="48" t="s">
        <v>162</v>
      </c>
      <c r="O394" s="48" t="s">
        <v>0</v>
      </c>
      <c r="P394" s="48" t="s">
        <v>477</v>
      </c>
      <c r="Q394" s="48"/>
      <c r="R394" s="48"/>
      <c r="S394" s="48"/>
      <c r="T394" s="48"/>
      <c r="U394" s="104"/>
      <c r="V394" s="73"/>
      <c r="W394" s="74"/>
      <c r="X394" s="75"/>
      <c r="Y394" s="299"/>
      <c r="Z394" s="299"/>
      <c r="AA394" s="300"/>
      <c r="AB394" s="300"/>
      <c r="AC394" s="300"/>
      <c r="AD394" s="300"/>
      <c r="AE394" s="300"/>
      <c r="AF394" s="300"/>
      <c r="AG394" s="300"/>
      <c r="AH394" s="300"/>
      <c r="AI394" s="300"/>
      <c r="AJ394" s="300"/>
      <c r="AK394" s="300"/>
      <c r="AL394" s="300"/>
      <c r="AM394" s="300"/>
      <c r="AN394" s="300"/>
      <c r="AO394" s="300"/>
      <c r="AP394" s="300"/>
      <c r="AQ394" s="300"/>
      <c r="AR394" s="300"/>
      <c r="AS394" s="300"/>
      <c r="BI394" s="57"/>
      <c r="BJ394" s="57"/>
      <c r="BK394" s="57"/>
      <c r="BL394" s="57"/>
      <c r="BM394" s="57"/>
      <c r="BN394" s="57"/>
      <c r="BO394" s="57"/>
      <c r="BP394" s="57"/>
      <c r="BQ394" s="57"/>
      <c r="BR394" s="57"/>
      <c r="BS394" s="57"/>
      <c r="BT394" s="57"/>
      <c r="BU394" s="57"/>
      <c r="BV394" s="57"/>
      <c r="BW394" s="57"/>
    </row>
    <row r="395" spans="3:75" ht="21" customHeight="1">
      <c r="C395" s="266"/>
      <c r="D395" s="431"/>
      <c r="E395" s="432"/>
      <c r="F395" s="289" t="s">
        <v>2512</v>
      </c>
      <c r="G395" s="250"/>
      <c r="H395" s="221" t="s">
        <v>156</v>
      </c>
      <c r="I395" s="221" t="s">
        <v>159</v>
      </c>
      <c r="J395" s="221" t="s">
        <v>0</v>
      </c>
      <c r="K395" s="221" t="s">
        <v>160</v>
      </c>
      <c r="L395" s="221" t="s">
        <v>0</v>
      </c>
      <c r="M395" s="221" t="s">
        <v>359</v>
      </c>
      <c r="N395" s="48" t="s">
        <v>162</v>
      </c>
      <c r="O395" s="48" t="s">
        <v>0</v>
      </c>
      <c r="P395" s="48" t="s">
        <v>477</v>
      </c>
      <c r="Q395" s="48"/>
      <c r="R395" s="48"/>
      <c r="S395" s="48"/>
      <c r="T395" s="48"/>
      <c r="U395" s="104"/>
      <c r="V395" s="73"/>
      <c r="W395" s="74"/>
      <c r="X395" s="75"/>
      <c r="Y395" s="299"/>
      <c r="Z395" s="301"/>
      <c r="AA395" s="264"/>
      <c r="AB395" s="264"/>
      <c r="AC395" s="264"/>
      <c r="AD395" s="264"/>
      <c r="AE395" s="264"/>
      <c r="AF395" s="264"/>
      <c r="AG395" s="264"/>
      <c r="AH395" s="264"/>
      <c r="AI395" s="264"/>
      <c r="AJ395" s="264"/>
      <c r="AK395" s="264"/>
      <c r="AL395" s="264"/>
      <c r="AM395" s="264"/>
      <c r="AN395" s="264"/>
      <c r="AO395" s="264"/>
      <c r="AP395" s="264"/>
      <c r="AQ395" s="264"/>
      <c r="AR395" s="264"/>
      <c r="AS395" s="264"/>
      <c r="BI395" s="57"/>
      <c r="BJ395" s="57"/>
      <c r="BK395" s="57"/>
      <c r="BL395" s="57"/>
      <c r="BM395" s="57"/>
      <c r="BN395" s="57"/>
      <c r="BO395" s="57"/>
      <c r="BP395" s="57"/>
      <c r="BQ395" s="57"/>
      <c r="BR395" s="57"/>
      <c r="BS395" s="57"/>
      <c r="BT395" s="57"/>
      <c r="BU395" s="57"/>
      <c r="BV395" s="57"/>
      <c r="BW395" s="57"/>
    </row>
    <row r="396" spans="3:75" ht="21" customHeight="1">
      <c r="C396" s="266"/>
      <c r="D396" s="431"/>
      <c r="E396" s="432"/>
      <c r="F396" s="295" t="s">
        <v>74</v>
      </c>
      <c r="G396" s="250"/>
      <c r="H396" s="221" t="s">
        <v>156</v>
      </c>
      <c r="I396" s="221" t="s">
        <v>159</v>
      </c>
      <c r="J396" s="221" t="s">
        <v>0</v>
      </c>
      <c r="K396" s="221" t="s">
        <v>160</v>
      </c>
      <c r="L396" s="221" t="s">
        <v>0</v>
      </c>
      <c r="M396" s="221" t="s">
        <v>438</v>
      </c>
      <c r="N396" s="48" t="s">
        <v>162</v>
      </c>
      <c r="O396" s="48" t="s">
        <v>0</v>
      </c>
      <c r="P396" s="48" t="s">
        <v>477</v>
      </c>
      <c r="Q396" s="48"/>
      <c r="R396" s="48"/>
      <c r="S396" s="48"/>
      <c r="T396" s="48"/>
      <c r="U396" s="110"/>
      <c r="V396" s="21" t="str">
        <f>IF(OR(SUMPRODUCT(--(V345:V395=""),--(W345:W395=""))&gt;0,COUNTIF(W345:W395,"M")&gt;0,COUNTIF(W345:W395,"X")=51),"",SUM(V345:V395))</f>
        <v/>
      </c>
      <c r="W396" s="22" t="str">
        <f>IF(AND(COUNTIF(W345:W395,"X")=51,SUM(V345:V395)=0,ISNUMBER(V396)),"",IF(COUNTIF(W345:W395,"M")&gt;0,"M",IF(AND(COUNTIF(W345:W395,W345)=51,OR(W345="X",W345="W",W345="Z")),UPPER(W345),"")))</f>
        <v/>
      </c>
      <c r="X396" s="23"/>
      <c r="Y396" s="299"/>
      <c r="Z396" s="299"/>
      <c r="AA396" s="300"/>
      <c r="AB396" s="300"/>
      <c r="AC396" s="300"/>
      <c r="AD396" s="300"/>
      <c r="AE396" s="300"/>
      <c r="AF396" s="300"/>
      <c r="AG396" s="300"/>
      <c r="AH396" s="300"/>
      <c r="AI396" s="300"/>
      <c r="AJ396" s="300"/>
      <c r="AK396" s="300"/>
      <c r="AL396" s="300"/>
      <c r="AM396" s="300"/>
      <c r="AN396" s="300"/>
      <c r="AO396" s="300"/>
      <c r="AP396" s="300"/>
      <c r="AQ396" s="300"/>
      <c r="AR396" s="300"/>
      <c r="AS396" s="300"/>
      <c r="BI396" s="57"/>
      <c r="BJ396" s="57"/>
      <c r="BK396" s="57"/>
      <c r="BL396" s="57"/>
      <c r="BM396" s="57"/>
      <c r="BN396" s="57"/>
      <c r="BO396" s="57"/>
      <c r="BP396" s="57"/>
      <c r="BQ396" s="57"/>
      <c r="BR396" s="57"/>
      <c r="BS396" s="57"/>
      <c r="BT396" s="57"/>
      <c r="BU396" s="57"/>
      <c r="BV396" s="57"/>
      <c r="BW396" s="57"/>
    </row>
    <row r="397" spans="3:75" ht="21" customHeight="1">
      <c r="C397" s="266"/>
      <c r="D397" s="431" t="s">
        <v>2380</v>
      </c>
      <c r="E397" s="432" t="s">
        <v>2406</v>
      </c>
      <c r="F397" s="289" t="s">
        <v>75</v>
      </c>
      <c r="G397" s="250"/>
      <c r="H397" s="221" t="s">
        <v>156</v>
      </c>
      <c r="I397" s="221" t="s">
        <v>159</v>
      </c>
      <c r="J397" s="221" t="s">
        <v>0</v>
      </c>
      <c r="K397" s="221" t="s">
        <v>160</v>
      </c>
      <c r="L397" s="221" t="s">
        <v>0</v>
      </c>
      <c r="M397" s="221" t="s">
        <v>360</v>
      </c>
      <c r="N397" s="48" t="s">
        <v>162</v>
      </c>
      <c r="O397" s="48" t="s">
        <v>0</v>
      </c>
      <c r="P397" s="48" t="s">
        <v>477</v>
      </c>
      <c r="Q397" s="48"/>
      <c r="R397" s="48"/>
      <c r="S397" s="48"/>
      <c r="T397" s="48"/>
      <c r="U397" s="104"/>
      <c r="V397" s="73"/>
      <c r="W397" s="74"/>
      <c r="X397" s="75"/>
      <c r="Y397" s="299"/>
      <c r="Z397" s="299"/>
      <c r="AA397" s="300"/>
      <c r="AB397" s="300"/>
      <c r="AC397" s="300"/>
      <c r="AD397" s="300"/>
      <c r="AE397" s="300"/>
      <c r="AF397" s="300"/>
      <c r="AG397" s="300"/>
      <c r="AH397" s="300"/>
      <c r="AI397" s="300"/>
      <c r="AJ397" s="300"/>
      <c r="AK397" s="300"/>
      <c r="AL397" s="300"/>
      <c r="AM397" s="300"/>
      <c r="AN397" s="300"/>
      <c r="AO397" s="300"/>
      <c r="AP397" s="300"/>
      <c r="AQ397" s="300"/>
      <c r="AR397" s="300"/>
      <c r="AS397" s="300"/>
      <c r="BI397" s="57"/>
      <c r="BJ397" s="57"/>
      <c r="BK397" s="57"/>
      <c r="BL397" s="57"/>
      <c r="BM397" s="57"/>
      <c r="BN397" s="57"/>
      <c r="BO397" s="57"/>
      <c r="BP397" s="57"/>
      <c r="BQ397" s="57"/>
      <c r="BR397" s="57"/>
      <c r="BS397" s="57"/>
      <c r="BT397" s="57"/>
      <c r="BU397" s="57"/>
      <c r="BV397" s="57"/>
      <c r="BW397" s="57"/>
    </row>
    <row r="398" spans="3:75" ht="21" customHeight="1">
      <c r="C398" s="266"/>
      <c r="D398" s="431"/>
      <c r="E398" s="432"/>
      <c r="F398" s="289" t="s">
        <v>76</v>
      </c>
      <c r="G398" s="250"/>
      <c r="H398" s="221" t="s">
        <v>156</v>
      </c>
      <c r="I398" s="221" t="s">
        <v>159</v>
      </c>
      <c r="J398" s="221" t="s">
        <v>0</v>
      </c>
      <c r="K398" s="221" t="s">
        <v>160</v>
      </c>
      <c r="L398" s="221" t="s">
        <v>0</v>
      </c>
      <c r="M398" s="221" t="s">
        <v>361</v>
      </c>
      <c r="N398" s="48" t="s">
        <v>162</v>
      </c>
      <c r="O398" s="48" t="s">
        <v>0</v>
      </c>
      <c r="P398" s="48" t="s">
        <v>477</v>
      </c>
      <c r="Q398" s="48"/>
      <c r="R398" s="48"/>
      <c r="S398" s="48"/>
      <c r="T398" s="48"/>
      <c r="U398" s="104"/>
      <c r="V398" s="73"/>
      <c r="W398" s="74"/>
      <c r="X398" s="75"/>
      <c r="Y398" s="299"/>
      <c r="Z398" s="299"/>
      <c r="AA398" s="300"/>
      <c r="AB398" s="300"/>
      <c r="AC398" s="300"/>
      <c r="AD398" s="300"/>
      <c r="AE398" s="300"/>
      <c r="AF398" s="300"/>
      <c r="AG398" s="300"/>
      <c r="AH398" s="300"/>
      <c r="AI398" s="300"/>
      <c r="AJ398" s="300"/>
      <c r="AK398" s="300"/>
      <c r="AL398" s="300"/>
      <c r="AM398" s="300"/>
      <c r="AN398" s="300"/>
      <c r="AO398" s="300"/>
      <c r="AP398" s="300"/>
      <c r="AQ398" s="300"/>
      <c r="AR398" s="300"/>
      <c r="AS398" s="300"/>
      <c r="BI398" s="57"/>
      <c r="BJ398" s="57"/>
      <c r="BK398" s="57"/>
      <c r="BL398" s="57"/>
      <c r="BM398" s="57"/>
      <c r="BN398" s="57"/>
      <c r="BO398" s="57"/>
      <c r="BP398" s="57"/>
      <c r="BQ398" s="57"/>
      <c r="BR398" s="57"/>
      <c r="BS398" s="57"/>
      <c r="BT398" s="57"/>
      <c r="BU398" s="57"/>
      <c r="BV398" s="57"/>
      <c r="BW398" s="57"/>
    </row>
    <row r="399" spans="3:75" ht="21" customHeight="1">
      <c r="C399" s="266"/>
      <c r="D399" s="431"/>
      <c r="E399" s="432"/>
      <c r="F399" s="289" t="s">
        <v>77</v>
      </c>
      <c r="G399" s="250"/>
      <c r="H399" s="221" t="s">
        <v>156</v>
      </c>
      <c r="I399" s="221" t="s">
        <v>159</v>
      </c>
      <c r="J399" s="221" t="s">
        <v>0</v>
      </c>
      <c r="K399" s="221" t="s">
        <v>160</v>
      </c>
      <c r="L399" s="221" t="s">
        <v>0</v>
      </c>
      <c r="M399" s="221" t="s">
        <v>170</v>
      </c>
      <c r="N399" s="48" t="s">
        <v>162</v>
      </c>
      <c r="O399" s="48" t="s">
        <v>0</v>
      </c>
      <c r="P399" s="48" t="s">
        <v>477</v>
      </c>
      <c r="Q399" s="48"/>
      <c r="R399" s="48"/>
      <c r="S399" s="48"/>
      <c r="T399" s="48"/>
      <c r="U399" s="104"/>
      <c r="V399" s="73"/>
      <c r="W399" s="74"/>
      <c r="X399" s="75"/>
      <c r="Y399" s="299"/>
      <c r="Z399" s="302"/>
      <c r="BI399" s="57"/>
      <c r="BJ399" s="57"/>
      <c r="BK399" s="57"/>
      <c r="BL399" s="57"/>
      <c r="BM399" s="57"/>
      <c r="BN399" s="57"/>
      <c r="BO399" s="57"/>
      <c r="BP399" s="57"/>
      <c r="BQ399" s="57"/>
      <c r="BR399" s="57"/>
      <c r="BS399" s="57"/>
      <c r="BT399" s="57"/>
      <c r="BU399" s="57"/>
      <c r="BV399" s="57"/>
      <c r="BW399" s="57"/>
    </row>
    <row r="400" spans="3:75" ht="21" customHeight="1">
      <c r="C400" s="266"/>
      <c r="D400" s="431"/>
      <c r="E400" s="432"/>
      <c r="F400" s="289" t="s">
        <v>2513</v>
      </c>
      <c r="G400" s="250"/>
      <c r="H400" s="221" t="s">
        <v>156</v>
      </c>
      <c r="I400" s="221" t="s">
        <v>159</v>
      </c>
      <c r="J400" s="221" t="s">
        <v>0</v>
      </c>
      <c r="K400" s="221" t="s">
        <v>160</v>
      </c>
      <c r="L400" s="221" t="s">
        <v>0</v>
      </c>
      <c r="M400" s="221" t="s">
        <v>362</v>
      </c>
      <c r="N400" s="48" t="s">
        <v>162</v>
      </c>
      <c r="O400" s="48" t="s">
        <v>0</v>
      </c>
      <c r="P400" s="48" t="s">
        <v>477</v>
      </c>
      <c r="Q400" s="48"/>
      <c r="R400" s="48"/>
      <c r="S400" s="48"/>
      <c r="T400" s="48"/>
      <c r="U400" s="104"/>
      <c r="V400" s="73"/>
      <c r="W400" s="74"/>
      <c r="X400" s="75"/>
      <c r="Y400" s="299"/>
      <c r="Z400" s="302"/>
      <c r="BI400" s="57"/>
      <c r="BJ400" s="57"/>
      <c r="BK400" s="57"/>
      <c r="BL400" s="57"/>
      <c r="BM400" s="57"/>
      <c r="BN400" s="57"/>
      <c r="BO400" s="57"/>
      <c r="BP400" s="57"/>
      <c r="BQ400" s="57"/>
      <c r="BR400" s="57"/>
      <c r="BS400" s="57"/>
      <c r="BT400" s="57"/>
      <c r="BU400" s="57"/>
      <c r="BV400" s="57"/>
      <c r="BW400" s="57"/>
    </row>
    <row r="401" spans="3:75" ht="21" customHeight="1">
      <c r="C401" s="266"/>
      <c r="D401" s="431"/>
      <c r="E401" s="432"/>
      <c r="F401" s="289" t="s">
        <v>2514</v>
      </c>
      <c r="G401" s="250"/>
      <c r="H401" s="221" t="s">
        <v>156</v>
      </c>
      <c r="I401" s="221" t="s">
        <v>159</v>
      </c>
      <c r="J401" s="221" t="s">
        <v>0</v>
      </c>
      <c r="K401" s="221" t="s">
        <v>160</v>
      </c>
      <c r="L401" s="221" t="s">
        <v>0</v>
      </c>
      <c r="M401" s="221" t="s">
        <v>363</v>
      </c>
      <c r="N401" s="48" t="s">
        <v>162</v>
      </c>
      <c r="O401" s="48" t="s">
        <v>0</v>
      </c>
      <c r="P401" s="48" t="s">
        <v>477</v>
      </c>
      <c r="Q401" s="48"/>
      <c r="R401" s="48"/>
      <c r="S401" s="48"/>
      <c r="T401" s="48"/>
      <c r="U401" s="104"/>
      <c r="V401" s="73"/>
      <c r="W401" s="74"/>
      <c r="X401" s="75"/>
      <c r="Y401" s="299"/>
      <c r="Z401" s="302"/>
      <c r="BI401" s="57"/>
      <c r="BJ401" s="57"/>
      <c r="BK401" s="57"/>
      <c r="BL401" s="57"/>
      <c r="BM401" s="57"/>
      <c r="BN401" s="57"/>
      <c r="BO401" s="57"/>
      <c r="BP401" s="57"/>
      <c r="BQ401" s="57"/>
      <c r="BR401" s="57"/>
      <c r="BS401" s="57"/>
      <c r="BT401" s="57"/>
      <c r="BU401" s="57"/>
      <c r="BV401" s="57"/>
      <c r="BW401" s="57"/>
    </row>
    <row r="402" spans="3:75" ht="21" customHeight="1">
      <c r="C402" s="266"/>
      <c r="D402" s="431"/>
      <c r="E402" s="432"/>
      <c r="F402" s="289" t="s">
        <v>2515</v>
      </c>
      <c r="G402" s="250"/>
      <c r="H402" s="221" t="s">
        <v>156</v>
      </c>
      <c r="I402" s="221" t="s">
        <v>159</v>
      </c>
      <c r="J402" s="221" t="s">
        <v>0</v>
      </c>
      <c r="K402" s="221" t="s">
        <v>160</v>
      </c>
      <c r="L402" s="221" t="s">
        <v>0</v>
      </c>
      <c r="M402" s="221" t="s">
        <v>364</v>
      </c>
      <c r="N402" s="48" t="s">
        <v>162</v>
      </c>
      <c r="O402" s="48" t="s">
        <v>0</v>
      </c>
      <c r="P402" s="48" t="s">
        <v>477</v>
      </c>
      <c r="Q402" s="48"/>
      <c r="R402" s="48"/>
      <c r="S402" s="48"/>
      <c r="T402" s="48"/>
      <c r="U402" s="104"/>
      <c r="V402" s="73"/>
      <c r="W402" s="74"/>
      <c r="X402" s="75"/>
      <c r="Y402" s="299"/>
      <c r="Z402" s="302"/>
      <c r="BI402" s="57"/>
      <c r="BJ402" s="57"/>
      <c r="BK402" s="57"/>
      <c r="BL402" s="57"/>
      <c r="BM402" s="57"/>
      <c r="BN402" s="57"/>
      <c r="BO402" s="57"/>
      <c r="BP402" s="57"/>
      <c r="BQ402" s="57"/>
      <c r="BR402" s="57"/>
      <c r="BS402" s="57"/>
      <c r="BT402" s="57"/>
      <c r="BU402" s="57"/>
      <c r="BV402" s="57"/>
      <c r="BW402" s="57"/>
    </row>
    <row r="403" spans="3:75" ht="21" customHeight="1">
      <c r="C403" s="266"/>
      <c r="D403" s="431"/>
      <c r="E403" s="432"/>
      <c r="F403" s="289" t="s">
        <v>78</v>
      </c>
      <c r="G403" s="250"/>
      <c r="H403" s="221" t="s">
        <v>156</v>
      </c>
      <c r="I403" s="221" t="s">
        <v>159</v>
      </c>
      <c r="J403" s="221" t="s">
        <v>0</v>
      </c>
      <c r="K403" s="221" t="s">
        <v>160</v>
      </c>
      <c r="L403" s="221" t="s">
        <v>0</v>
      </c>
      <c r="M403" s="221" t="s">
        <v>365</v>
      </c>
      <c r="N403" s="48" t="s">
        <v>162</v>
      </c>
      <c r="O403" s="48" t="s">
        <v>0</v>
      </c>
      <c r="P403" s="48" t="s">
        <v>477</v>
      </c>
      <c r="Q403" s="48"/>
      <c r="R403" s="48"/>
      <c r="S403" s="48"/>
      <c r="T403" s="48"/>
      <c r="U403" s="104"/>
      <c r="V403" s="73"/>
      <c r="W403" s="74"/>
      <c r="X403" s="75"/>
      <c r="Y403" s="299"/>
      <c r="Z403" s="302"/>
      <c r="BI403" s="57"/>
      <c r="BJ403" s="57"/>
      <c r="BK403" s="57"/>
      <c r="BL403" s="57"/>
      <c r="BM403" s="57"/>
      <c r="BN403" s="57"/>
      <c r="BO403" s="57"/>
      <c r="BP403" s="57"/>
      <c r="BQ403" s="57"/>
      <c r="BR403" s="57"/>
      <c r="BS403" s="57"/>
      <c r="BT403" s="57"/>
      <c r="BU403" s="57"/>
      <c r="BV403" s="57"/>
      <c r="BW403" s="57"/>
    </row>
    <row r="404" spans="3:75" ht="21" customHeight="1">
      <c r="C404" s="266"/>
      <c r="D404" s="431"/>
      <c r="E404" s="432"/>
      <c r="F404" s="289" t="s">
        <v>2516</v>
      </c>
      <c r="G404" s="250"/>
      <c r="H404" s="221" t="s">
        <v>156</v>
      </c>
      <c r="I404" s="221" t="s">
        <v>159</v>
      </c>
      <c r="J404" s="221" t="s">
        <v>0</v>
      </c>
      <c r="K404" s="221" t="s">
        <v>160</v>
      </c>
      <c r="L404" s="221" t="s">
        <v>0</v>
      </c>
      <c r="M404" s="221" t="s">
        <v>366</v>
      </c>
      <c r="N404" s="48" t="s">
        <v>162</v>
      </c>
      <c r="O404" s="48" t="s">
        <v>0</v>
      </c>
      <c r="P404" s="48" t="s">
        <v>477</v>
      </c>
      <c r="Q404" s="48"/>
      <c r="R404" s="48"/>
      <c r="S404" s="48"/>
      <c r="T404" s="48"/>
      <c r="U404" s="104"/>
      <c r="V404" s="73"/>
      <c r="W404" s="74"/>
      <c r="X404" s="75"/>
      <c r="Y404" s="299"/>
      <c r="Z404" s="302"/>
      <c r="BI404" s="57"/>
      <c r="BJ404" s="57"/>
      <c r="BK404" s="57"/>
      <c r="BL404" s="57"/>
      <c r="BM404" s="57"/>
      <c r="BN404" s="57"/>
      <c r="BO404" s="57"/>
      <c r="BP404" s="57"/>
      <c r="BQ404" s="57"/>
      <c r="BR404" s="57"/>
      <c r="BS404" s="57"/>
      <c r="BT404" s="57"/>
      <c r="BU404" s="57"/>
      <c r="BV404" s="57"/>
      <c r="BW404" s="57"/>
    </row>
    <row r="405" spans="3:75" ht="21" customHeight="1">
      <c r="C405" s="266"/>
      <c r="D405" s="431"/>
      <c r="E405" s="432"/>
      <c r="F405" s="289" t="s">
        <v>2552</v>
      </c>
      <c r="G405" s="250"/>
      <c r="H405" s="221" t="s">
        <v>156</v>
      </c>
      <c r="I405" s="221" t="s">
        <v>159</v>
      </c>
      <c r="J405" s="221" t="s">
        <v>0</v>
      </c>
      <c r="K405" s="221" t="s">
        <v>160</v>
      </c>
      <c r="L405" s="221" t="s">
        <v>0</v>
      </c>
      <c r="M405" s="221" t="s">
        <v>367</v>
      </c>
      <c r="N405" s="48" t="s">
        <v>162</v>
      </c>
      <c r="O405" s="48" t="s">
        <v>0</v>
      </c>
      <c r="P405" s="48" t="s">
        <v>477</v>
      </c>
      <c r="Q405" s="48"/>
      <c r="R405" s="48"/>
      <c r="S405" s="48"/>
      <c r="T405" s="48"/>
      <c r="U405" s="104"/>
      <c r="V405" s="73"/>
      <c r="W405" s="74"/>
      <c r="X405" s="75"/>
      <c r="Y405" s="299"/>
      <c r="Z405" s="302"/>
      <c r="BI405" s="57"/>
      <c r="BJ405" s="57"/>
      <c r="BK405" s="57"/>
      <c r="BL405" s="57"/>
      <c r="BM405" s="57"/>
      <c r="BN405" s="57"/>
      <c r="BO405" s="57"/>
      <c r="BP405" s="57"/>
      <c r="BQ405" s="57"/>
      <c r="BR405" s="57"/>
      <c r="BS405" s="57"/>
      <c r="BT405" s="57"/>
      <c r="BU405" s="57"/>
      <c r="BV405" s="57"/>
      <c r="BW405" s="57"/>
    </row>
    <row r="406" spans="3:75" ht="21" customHeight="1">
      <c r="C406" s="266"/>
      <c r="D406" s="431"/>
      <c r="E406" s="432"/>
      <c r="F406" s="289" t="s">
        <v>2517</v>
      </c>
      <c r="G406" s="250"/>
      <c r="H406" s="221" t="s">
        <v>156</v>
      </c>
      <c r="I406" s="221" t="s">
        <v>159</v>
      </c>
      <c r="J406" s="221" t="s">
        <v>0</v>
      </c>
      <c r="K406" s="221" t="s">
        <v>160</v>
      </c>
      <c r="L406" s="221" t="s">
        <v>0</v>
      </c>
      <c r="M406" s="221" t="s">
        <v>368</v>
      </c>
      <c r="N406" s="48" t="s">
        <v>162</v>
      </c>
      <c r="O406" s="48" t="s">
        <v>0</v>
      </c>
      <c r="P406" s="48" t="s">
        <v>477</v>
      </c>
      <c r="Q406" s="48"/>
      <c r="R406" s="48"/>
      <c r="S406" s="48"/>
      <c r="T406" s="48"/>
      <c r="U406" s="104"/>
      <c r="V406" s="73"/>
      <c r="W406" s="74"/>
      <c r="X406" s="75"/>
      <c r="Y406" s="299"/>
      <c r="Z406" s="302"/>
      <c r="BI406" s="57"/>
      <c r="BJ406" s="57"/>
      <c r="BK406" s="57"/>
      <c r="BL406" s="57"/>
      <c r="BM406" s="57"/>
      <c r="BN406" s="57"/>
      <c r="BO406" s="57"/>
      <c r="BP406" s="57"/>
      <c r="BQ406" s="57"/>
      <c r="BR406" s="57"/>
      <c r="BS406" s="57"/>
      <c r="BT406" s="57"/>
      <c r="BU406" s="57"/>
      <c r="BV406" s="57"/>
      <c r="BW406" s="57"/>
    </row>
    <row r="407" spans="3:75" ht="21" customHeight="1">
      <c r="C407" s="266"/>
      <c r="D407" s="431"/>
      <c r="E407" s="432"/>
      <c r="F407" s="289" t="s">
        <v>79</v>
      </c>
      <c r="G407" s="250"/>
      <c r="H407" s="221" t="s">
        <v>156</v>
      </c>
      <c r="I407" s="221" t="s">
        <v>159</v>
      </c>
      <c r="J407" s="221" t="s">
        <v>0</v>
      </c>
      <c r="K407" s="221" t="s">
        <v>160</v>
      </c>
      <c r="L407" s="221" t="s">
        <v>0</v>
      </c>
      <c r="M407" s="221" t="s">
        <v>369</v>
      </c>
      <c r="N407" s="48" t="s">
        <v>162</v>
      </c>
      <c r="O407" s="48" t="s">
        <v>0</v>
      </c>
      <c r="P407" s="48" t="s">
        <v>477</v>
      </c>
      <c r="Q407" s="48"/>
      <c r="R407" s="48"/>
      <c r="S407" s="48"/>
      <c r="T407" s="48"/>
      <c r="U407" s="104"/>
      <c r="V407" s="73"/>
      <c r="W407" s="74"/>
      <c r="X407" s="75"/>
      <c r="Y407" s="299"/>
      <c r="Z407" s="302"/>
      <c r="BI407" s="57"/>
      <c r="BJ407" s="57"/>
      <c r="BK407" s="57"/>
      <c r="BL407" s="57"/>
      <c r="BM407" s="57"/>
      <c r="BN407" s="57"/>
      <c r="BO407" s="57"/>
      <c r="BP407" s="57"/>
      <c r="BQ407" s="57"/>
      <c r="BR407" s="57"/>
      <c r="BS407" s="57"/>
      <c r="BT407" s="57"/>
      <c r="BU407" s="57"/>
      <c r="BV407" s="57"/>
      <c r="BW407" s="57"/>
    </row>
    <row r="408" spans="3:75" ht="21" customHeight="1">
      <c r="C408" s="266"/>
      <c r="D408" s="431"/>
      <c r="E408" s="432"/>
      <c r="F408" s="289" t="s">
        <v>2518</v>
      </c>
      <c r="G408" s="250"/>
      <c r="H408" s="221" t="s">
        <v>156</v>
      </c>
      <c r="I408" s="221" t="s">
        <v>159</v>
      </c>
      <c r="J408" s="221" t="s">
        <v>0</v>
      </c>
      <c r="K408" s="221" t="s">
        <v>160</v>
      </c>
      <c r="L408" s="221" t="s">
        <v>0</v>
      </c>
      <c r="M408" s="221" t="s">
        <v>370</v>
      </c>
      <c r="N408" s="48" t="s">
        <v>162</v>
      </c>
      <c r="O408" s="48" t="s">
        <v>0</v>
      </c>
      <c r="P408" s="48" t="s">
        <v>477</v>
      </c>
      <c r="Q408" s="48"/>
      <c r="R408" s="48"/>
      <c r="S408" s="48"/>
      <c r="T408" s="48"/>
      <c r="U408" s="104"/>
      <c r="V408" s="73"/>
      <c r="W408" s="74"/>
      <c r="X408" s="75"/>
      <c r="Y408" s="299"/>
      <c r="Z408" s="302"/>
      <c r="BI408" s="57"/>
      <c r="BJ408" s="57"/>
      <c r="BK408" s="57"/>
      <c r="BL408" s="57"/>
      <c r="BM408" s="57"/>
      <c r="BN408" s="57"/>
      <c r="BO408" s="57"/>
      <c r="BP408" s="57"/>
      <c r="BQ408" s="57"/>
      <c r="BR408" s="57"/>
      <c r="BS408" s="57"/>
      <c r="BT408" s="57"/>
      <c r="BU408" s="57"/>
      <c r="BV408" s="57"/>
      <c r="BW408" s="57"/>
    </row>
    <row r="409" spans="3:75" ht="21" customHeight="1">
      <c r="C409" s="266"/>
      <c r="D409" s="431"/>
      <c r="E409" s="432"/>
      <c r="F409" s="289" t="s">
        <v>2519</v>
      </c>
      <c r="G409" s="250"/>
      <c r="H409" s="221" t="s">
        <v>156</v>
      </c>
      <c r="I409" s="221" t="s">
        <v>159</v>
      </c>
      <c r="J409" s="221" t="s">
        <v>0</v>
      </c>
      <c r="K409" s="221" t="s">
        <v>160</v>
      </c>
      <c r="L409" s="221" t="s">
        <v>0</v>
      </c>
      <c r="M409" s="221" t="s">
        <v>371</v>
      </c>
      <c r="N409" s="48" t="s">
        <v>162</v>
      </c>
      <c r="O409" s="48" t="s">
        <v>0</v>
      </c>
      <c r="P409" s="48" t="s">
        <v>477</v>
      </c>
      <c r="Q409" s="48"/>
      <c r="R409" s="48"/>
      <c r="S409" s="48"/>
      <c r="T409" s="48"/>
      <c r="U409" s="104"/>
      <c r="V409" s="73"/>
      <c r="W409" s="74"/>
      <c r="X409" s="75"/>
      <c r="Y409" s="299"/>
      <c r="Z409" s="302"/>
      <c r="BI409" s="57"/>
      <c r="BJ409" s="57"/>
      <c r="BK409" s="57"/>
      <c r="BL409" s="57"/>
      <c r="BM409" s="57"/>
      <c r="BN409" s="57"/>
      <c r="BO409" s="57"/>
      <c r="BP409" s="57"/>
      <c r="BQ409" s="57"/>
      <c r="BR409" s="57"/>
      <c r="BS409" s="57"/>
      <c r="BT409" s="57"/>
      <c r="BU409" s="57"/>
      <c r="BV409" s="57"/>
      <c r="BW409" s="57"/>
    </row>
    <row r="410" spans="3:75" ht="21" customHeight="1">
      <c r="C410" s="266"/>
      <c r="D410" s="431"/>
      <c r="E410" s="432"/>
      <c r="F410" s="289" t="s">
        <v>2520</v>
      </c>
      <c r="G410" s="250"/>
      <c r="H410" s="221" t="s">
        <v>156</v>
      </c>
      <c r="I410" s="221" t="s">
        <v>159</v>
      </c>
      <c r="J410" s="221" t="s">
        <v>0</v>
      </c>
      <c r="K410" s="221" t="s">
        <v>160</v>
      </c>
      <c r="L410" s="221" t="s">
        <v>0</v>
      </c>
      <c r="M410" s="221" t="s">
        <v>372</v>
      </c>
      <c r="N410" s="48" t="s">
        <v>162</v>
      </c>
      <c r="O410" s="48" t="s">
        <v>0</v>
      </c>
      <c r="P410" s="48" t="s">
        <v>477</v>
      </c>
      <c r="Q410" s="48"/>
      <c r="R410" s="48"/>
      <c r="S410" s="48"/>
      <c r="T410" s="48"/>
      <c r="U410" s="104"/>
      <c r="V410" s="73"/>
      <c r="W410" s="74"/>
      <c r="X410" s="75"/>
      <c r="Y410" s="299"/>
      <c r="Z410" s="302"/>
      <c r="BI410" s="57"/>
      <c r="BJ410" s="57"/>
      <c r="BK410" s="57"/>
      <c r="BL410" s="57"/>
      <c r="BM410" s="57"/>
      <c r="BN410" s="57"/>
      <c r="BO410" s="57"/>
      <c r="BP410" s="57"/>
      <c r="BQ410" s="57"/>
      <c r="BR410" s="57"/>
      <c r="BS410" s="57"/>
      <c r="BT410" s="57"/>
      <c r="BU410" s="57"/>
      <c r="BV410" s="57"/>
      <c r="BW410" s="57"/>
    </row>
    <row r="411" spans="3:75" ht="21" customHeight="1">
      <c r="C411" s="266"/>
      <c r="D411" s="431"/>
      <c r="E411" s="432"/>
      <c r="F411" s="289" t="s">
        <v>80</v>
      </c>
      <c r="G411" s="250"/>
      <c r="H411" s="221" t="s">
        <v>156</v>
      </c>
      <c r="I411" s="221" t="s">
        <v>159</v>
      </c>
      <c r="J411" s="221" t="s">
        <v>0</v>
      </c>
      <c r="K411" s="221" t="s">
        <v>160</v>
      </c>
      <c r="L411" s="221" t="s">
        <v>0</v>
      </c>
      <c r="M411" s="221" t="s">
        <v>373</v>
      </c>
      <c r="N411" s="48" t="s">
        <v>162</v>
      </c>
      <c r="O411" s="48" t="s">
        <v>0</v>
      </c>
      <c r="P411" s="48" t="s">
        <v>477</v>
      </c>
      <c r="Q411" s="48"/>
      <c r="R411" s="48"/>
      <c r="S411" s="48"/>
      <c r="T411" s="48"/>
      <c r="U411" s="104"/>
      <c r="V411" s="73"/>
      <c r="W411" s="74"/>
      <c r="X411" s="75"/>
      <c r="Y411" s="299"/>
      <c r="Z411" s="302"/>
      <c r="BI411" s="57"/>
      <c r="BJ411" s="57"/>
      <c r="BK411" s="57"/>
      <c r="BL411" s="57"/>
      <c r="BM411" s="57"/>
      <c r="BN411" s="57"/>
      <c r="BO411" s="57"/>
      <c r="BP411" s="57"/>
      <c r="BQ411" s="57"/>
      <c r="BR411" s="57"/>
      <c r="BS411" s="57"/>
      <c r="BT411" s="57"/>
      <c r="BU411" s="57"/>
      <c r="BV411" s="57"/>
      <c r="BW411" s="57"/>
    </row>
    <row r="412" spans="3:75" ht="21" customHeight="1">
      <c r="C412" s="266"/>
      <c r="D412" s="431"/>
      <c r="E412" s="432"/>
      <c r="F412" s="289" t="s">
        <v>2521</v>
      </c>
      <c r="G412" s="250"/>
      <c r="H412" s="221" t="s">
        <v>156</v>
      </c>
      <c r="I412" s="221" t="s">
        <v>159</v>
      </c>
      <c r="J412" s="221" t="s">
        <v>0</v>
      </c>
      <c r="K412" s="221" t="s">
        <v>160</v>
      </c>
      <c r="L412" s="221" t="s">
        <v>0</v>
      </c>
      <c r="M412" s="221" t="s">
        <v>374</v>
      </c>
      <c r="N412" s="48" t="s">
        <v>162</v>
      </c>
      <c r="O412" s="48" t="s">
        <v>0</v>
      </c>
      <c r="P412" s="48" t="s">
        <v>477</v>
      </c>
      <c r="Q412" s="48"/>
      <c r="R412" s="48"/>
      <c r="S412" s="48"/>
      <c r="T412" s="48"/>
      <c r="U412" s="104"/>
      <c r="V412" s="73"/>
      <c r="W412" s="74"/>
      <c r="X412" s="75"/>
      <c r="Y412" s="299"/>
      <c r="Z412" s="302"/>
      <c r="BI412" s="57"/>
      <c r="BJ412" s="57"/>
      <c r="BK412" s="57"/>
      <c r="BL412" s="57"/>
      <c r="BM412" s="57"/>
      <c r="BN412" s="57"/>
      <c r="BO412" s="57"/>
      <c r="BP412" s="57"/>
      <c r="BQ412" s="57"/>
      <c r="BR412" s="57"/>
      <c r="BS412" s="57"/>
      <c r="BT412" s="57"/>
      <c r="BU412" s="57"/>
      <c r="BV412" s="57"/>
      <c r="BW412" s="57"/>
    </row>
    <row r="413" spans="3:75" ht="21" customHeight="1">
      <c r="C413" s="266"/>
      <c r="D413" s="431"/>
      <c r="E413" s="432"/>
      <c r="F413" s="289" t="s">
        <v>2522</v>
      </c>
      <c r="G413" s="250"/>
      <c r="H413" s="221" t="s">
        <v>156</v>
      </c>
      <c r="I413" s="221" t="s">
        <v>159</v>
      </c>
      <c r="J413" s="221" t="s">
        <v>0</v>
      </c>
      <c r="K413" s="221" t="s">
        <v>160</v>
      </c>
      <c r="L413" s="221" t="s">
        <v>0</v>
      </c>
      <c r="M413" s="221" t="s">
        <v>375</v>
      </c>
      <c r="N413" s="48" t="s">
        <v>162</v>
      </c>
      <c r="O413" s="48" t="s">
        <v>0</v>
      </c>
      <c r="P413" s="48" t="s">
        <v>477</v>
      </c>
      <c r="Q413" s="48"/>
      <c r="R413" s="48"/>
      <c r="S413" s="48"/>
      <c r="T413" s="48"/>
      <c r="U413" s="104"/>
      <c r="V413" s="73"/>
      <c r="W413" s="74"/>
      <c r="X413" s="75"/>
      <c r="Y413" s="299"/>
      <c r="Z413" s="302"/>
      <c r="BI413" s="57"/>
      <c r="BJ413" s="57"/>
      <c r="BK413" s="57"/>
      <c r="BL413" s="57"/>
      <c r="BM413" s="57"/>
      <c r="BN413" s="57"/>
      <c r="BO413" s="57"/>
      <c r="BP413" s="57"/>
      <c r="BQ413" s="57"/>
      <c r="BR413" s="57"/>
      <c r="BS413" s="57"/>
      <c r="BT413" s="57"/>
      <c r="BU413" s="57"/>
      <c r="BV413" s="57"/>
      <c r="BW413" s="57"/>
    </row>
    <row r="414" spans="3:75" ht="21" customHeight="1">
      <c r="C414" s="266"/>
      <c r="D414" s="431"/>
      <c r="E414" s="432"/>
      <c r="F414" s="289" t="s">
        <v>2523</v>
      </c>
      <c r="G414" s="250"/>
      <c r="H414" s="221" t="s">
        <v>156</v>
      </c>
      <c r="I414" s="221" t="s">
        <v>159</v>
      </c>
      <c r="J414" s="221" t="s">
        <v>0</v>
      </c>
      <c r="K414" s="221" t="s">
        <v>160</v>
      </c>
      <c r="L414" s="221" t="s">
        <v>0</v>
      </c>
      <c r="M414" s="221" t="s">
        <v>376</v>
      </c>
      <c r="N414" s="48" t="s">
        <v>162</v>
      </c>
      <c r="O414" s="48" t="s">
        <v>0</v>
      </c>
      <c r="P414" s="48" t="s">
        <v>477</v>
      </c>
      <c r="Q414" s="48"/>
      <c r="R414" s="48"/>
      <c r="S414" s="48"/>
      <c r="T414" s="48"/>
      <c r="U414" s="104"/>
      <c r="V414" s="73"/>
      <c r="W414" s="74"/>
      <c r="X414" s="75"/>
      <c r="Y414" s="299"/>
      <c r="Z414" s="302"/>
      <c r="BI414" s="57"/>
      <c r="BJ414" s="57"/>
      <c r="BK414" s="57"/>
      <c r="BL414" s="57"/>
      <c r="BM414" s="57"/>
      <c r="BN414" s="57"/>
      <c r="BO414" s="57"/>
      <c r="BP414" s="57"/>
      <c r="BQ414" s="57"/>
      <c r="BR414" s="57"/>
      <c r="BS414" s="57"/>
      <c r="BT414" s="57"/>
      <c r="BU414" s="57"/>
      <c r="BV414" s="57"/>
      <c r="BW414" s="57"/>
    </row>
    <row r="415" spans="3:75" ht="21" customHeight="1">
      <c r="C415" s="266"/>
      <c r="D415" s="431"/>
      <c r="E415" s="432"/>
      <c r="F415" s="289" t="s">
        <v>2524</v>
      </c>
      <c r="G415" s="250"/>
      <c r="H415" s="221" t="s">
        <v>156</v>
      </c>
      <c r="I415" s="221" t="s">
        <v>159</v>
      </c>
      <c r="J415" s="221" t="s">
        <v>0</v>
      </c>
      <c r="K415" s="221" t="s">
        <v>160</v>
      </c>
      <c r="L415" s="221" t="s">
        <v>0</v>
      </c>
      <c r="M415" s="221" t="s">
        <v>377</v>
      </c>
      <c r="N415" s="48" t="s">
        <v>162</v>
      </c>
      <c r="O415" s="48" t="s">
        <v>0</v>
      </c>
      <c r="P415" s="48" t="s">
        <v>477</v>
      </c>
      <c r="Q415" s="48"/>
      <c r="R415" s="48"/>
      <c r="S415" s="48"/>
      <c r="T415" s="48"/>
      <c r="U415" s="104"/>
      <c r="V415" s="73"/>
      <c r="W415" s="74"/>
      <c r="X415" s="75"/>
      <c r="Y415" s="299"/>
      <c r="Z415" s="302"/>
      <c r="BI415" s="57"/>
      <c r="BJ415" s="57"/>
      <c r="BK415" s="57"/>
      <c r="BL415" s="57"/>
      <c r="BM415" s="57"/>
      <c r="BN415" s="57"/>
      <c r="BO415" s="57"/>
      <c r="BP415" s="57"/>
      <c r="BQ415" s="57"/>
      <c r="BR415" s="57"/>
      <c r="BS415" s="57"/>
      <c r="BT415" s="57"/>
      <c r="BU415" s="57"/>
      <c r="BV415" s="57"/>
      <c r="BW415" s="57"/>
    </row>
    <row r="416" spans="3:75" ht="21" customHeight="1">
      <c r="C416" s="266"/>
      <c r="D416" s="431"/>
      <c r="E416" s="432"/>
      <c r="F416" s="289" t="s">
        <v>2525</v>
      </c>
      <c r="G416" s="250"/>
      <c r="H416" s="221" t="s">
        <v>156</v>
      </c>
      <c r="I416" s="221" t="s">
        <v>159</v>
      </c>
      <c r="J416" s="221" t="s">
        <v>0</v>
      </c>
      <c r="K416" s="221" t="s">
        <v>160</v>
      </c>
      <c r="L416" s="221" t="s">
        <v>0</v>
      </c>
      <c r="M416" s="221" t="s">
        <v>378</v>
      </c>
      <c r="N416" s="48" t="s">
        <v>162</v>
      </c>
      <c r="O416" s="48" t="s">
        <v>0</v>
      </c>
      <c r="P416" s="48" t="s">
        <v>477</v>
      </c>
      <c r="Q416" s="48"/>
      <c r="R416" s="48"/>
      <c r="S416" s="48"/>
      <c r="T416" s="48"/>
      <c r="U416" s="104"/>
      <c r="V416" s="73"/>
      <c r="W416" s="74"/>
      <c r="X416" s="75"/>
      <c r="Y416" s="299"/>
      <c r="Z416" s="302"/>
      <c r="BI416" s="57"/>
      <c r="BJ416" s="57"/>
      <c r="BK416" s="57"/>
      <c r="BL416" s="57"/>
      <c r="BM416" s="57"/>
      <c r="BN416" s="57"/>
      <c r="BO416" s="57"/>
      <c r="BP416" s="57"/>
      <c r="BQ416" s="57"/>
      <c r="BR416" s="57"/>
      <c r="BS416" s="57"/>
      <c r="BT416" s="57"/>
      <c r="BU416" s="57"/>
      <c r="BV416" s="57"/>
      <c r="BW416" s="57"/>
    </row>
    <row r="417" spans="3:75" ht="21" customHeight="1">
      <c r="C417" s="266"/>
      <c r="D417" s="431"/>
      <c r="E417" s="432"/>
      <c r="F417" s="289" t="s">
        <v>2526</v>
      </c>
      <c r="G417" s="250"/>
      <c r="H417" s="221" t="s">
        <v>156</v>
      </c>
      <c r="I417" s="221" t="s">
        <v>159</v>
      </c>
      <c r="J417" s="221" t="s">
        <v>0</v>
      </c>
      <c r="K417" s="221" t="s">
        <v>160</v>
      </c>
      <c r="L417" s="221" t="s">
        <v>0</v>
      </c>
      <c r="M417" s="221" t="s">
        <v>379</v>
      </c>
      <c r="N417" s="48" t="s">
        <v>162</v>
      </c>
      <c r="O417" s="48" t="s">
        <v>0</v>
      </c>
      <c r="P417" s="48" t="s">
        <v>477</v>
      </c>
      <c r="Q417" s="48"/>
      <c r="R417" s="48"/>
      <c r="S417" s="48"/>
      <c r="T417" s="48"/>
      <c r="U417" s="104"/>
      <c r="V417" s="73"/>
      <c r="W417" s="74"/>
      <c r="X417" s="75"/>
      <c r="Y417" s="299"/>
      <c r="Z417" s="302"/>
      <c r="BI417" s="57"/>
      <c r="BJ417" s="57"/>
      <c r="BK417" s="57"/>
      <c r="BL417" s="57"/>
      <c r="BM417" s="57"/>
      <c r="BN417" s="57"/>
      <c r="BO417" s="57"/>
      <c r="BP417" s="57"/>
      <c r="BQ417" s="57"/>
      <c r="BR417" s="57"/>
      <c r="BS417" s="57"/>
      <c r="BT417" s="57"/>
      <c r="BU417" s="57"/>
      <c r="BV417" s="57"/>
      <c r="BW417" s="57"/>
    </row>
    <row r="418" spans="3:75" ht="21" customHeight="1">
      <c r="C418" s="266"/>
      <c r="D418" s="431"/>
      <c r="E418" s="432"/>
      <c r="F418" s="289" t="s">
        <v>2527</v>
      </c>
      <c r="G418" s="250"/>
      <c r="H418" s="221" t="s">
        <v>156</v>
      </c>
      <c r="I418" s="221" t="s">
        <v>159</v>
      </c>
      <c r="J418" s="221" t="s">
        <v>0</v>
      </c>
      <c r="K418" s="221" t="s">
        <v>160</v>
      </c>
      <c r="L418" s="221" t="s">
        <v>0</v>
      </c>
      <c r="M418" s="221" t="s">
        <v>380</v>
      </c>
      <c r="N418" s="48" t="s">
        <v>162</v>
      </c>
      <c r="O418" s="48" t="s">
        <v>0</v>
      </c>
      <c r="P418" s="48" t="s">
        <v>477</v>
      </c>
      <c r="Q418" s="48"/>
      <c r="R418" s="48"/>
      <c r="S418" s="48"/>
      <c r="T418" s="48"/>
      <c r="U418" s="104"/>
      <c r="V418" s="73"/>
      <c r="W418" s="74"/>
      <c r="X418" s="75"/>
      <c r="Y418" s="299"/>
      <c r="Z418" s="302"/>
      <c r="BI418" s="57"/>
      <c r="BJ418" s="57"/>
      <c r="BK418" s="57"/>
      <c r="BL418" s="57"/>
      <c r="BM418" s="57"/>
      <c r="BN418" s="57"/>
      <c r="BO418" s="57"/>
      <c r="BP418" s="57"/>
      <c r="BQ418" s="57"/>
      <c r="BR418" s="57"/>
      <c r="BS418" s="57"/>
      <c r="BT418" s="57"/>
      <c r="BU418" s="57"/>
      <c r="BV418" s="57"/>
      <c r="BW418" s="57"/>
    </row>
    <row r="419" spans="3:75" ht="21" customHeight="1">
      <c r="C419" s="266"/>
      <c r="D419" s="431"/>
      <c r="E419" s="432"/>
      <c r="F419" s="289" t="s">
        <v>81</v>
      </c>
      <c r="G419" s="250"/>
      <c r="H419" s="221" t="s">
        <v>156</v>
      </c>
      <c r="I419" s="221" t="s">
        <v>159</v>
      </c>
      <c r="J419" s="221" t="s">
        <v>0</v>
      </c>
      <c r="K419" s="221" t="s">
        <v>160</v>
      </c>
      <c r="L419" s="221" t="s">
        <v>0</v>
      </c>
      <c r="M419" s="221" t="s">
        <v>381</v>
      </c>
      <c r="N419" s="48" t="s">
        <v>162</v>
      </c>
      <c r="O419" s="48" t="s">
        <v>0</v>
      </c>
      <c r="P419" s="48" t="s">
        <v>477</v>
      </c>
      <c r="Q419" s="48"/>
      <c r="R419" s="48"/>
      <c r="S419" s="48"/>
      <c r="T419" s="48"/>
      <c r="U419" s="104"/>
      <c r="V419" s="73"/>
      <c r="W419" s="74"/>
      <c r="X419" s="75"/>
      <c r="Y419" s="299"/>
      <c r="Z419" s="302"/>
      <c r="BI419" s="57"/>
      <c r="BJ419" s="57"/>
      <c r="BK419" s="57"/>
      <c r="BL419" s="57"/>
      <c r="BM419" s="57"/>
      <c r="BN419" s="57"/>
      <c r="BO419" s="57"/>
      <c r="BP419" s="57"/>
      <c r="BQ419" s="57"/>
      <c r="BR419" s="57"/>
      <c r="BS419" s="57"/>
      <c r="BT419" s="57"/>
      <c r="BU419" s="57"/>
      <c r="BV419" s="57"/>
      <c r="BW419" s="57"/>
    </row>
    <row r="420" spans="3:75" ht="21" customHeight="1">
      <c r="C420" s="266"/>
      <c r="D420" s="431"/>
      <c r="E420" s="432"/>
      <c r="F420" s="289" t="s">
        <v>2528</v>
      </c>
      <c r="G420" s="250"/>
      <c r="H420" s="221" t="s">
        <v>156</v>
      </c>
      <c r="I420" s="221" t="s">
        <v>159</v>
      </c>
      <c r="J420" s="221" t="s">
        <v>0</v>
      </c>
      <c r="K420" s="221" t="s">
        <v>160</v>
      </c>
      <c r="L420" s="221" t="s">
        <v>0</v>
      </c>
      <c r="M420" s="221" t="s">
        <v>382</v>
      </c>
      <c r="N420" s="48" t="s">
        <v>162</v>
      </c>
      <c r="O420" s="48" t="s">
        <v>0</v>
      </c>
      <c r="P420" s="48" t="s">
        <v>477</v>
      </c>
      <c r="Q420" s="48"/>
      <c r="R420" s="48"/>
      <c r="S420" s="48"/>
      <c r="T420" s="48"/>
      <c r="U420" s="104"/>
      <c r="V420" s="73"/>
      <c r="W420" s="74"/>
      <c r="X420" s="75"/>
      <c r="Y420" s="299"/>
      <c r="Z420" s="302"/>
      <c r="BI420" s="57"/>
      <c r="BJ420" s="57"/>
      <c r="BK420" s="57"/>
      <c r="BL420" s="57"/>
      <c r="BM420" s="57"/>
      <c r="BN420" s="57"/>
      <c r="BO420" s="57"/>
      <c r="BP420" s="57"/>
      <c r="BQ420" s="57"/>
      <c r="BR420" s="57"/>
      <c r="BS420" s="57"/>
      <c r="BT420" s="57"/>
      <c r="BU420" s="57"/>
      <c r="BV420" s="57"/>
      <c r="BW420" s="57"/>
    </row>
    <row r="421" spans="3:75" ht="21" customHeight="1">
      <c r="C421" s="266"/>
      <c r="D421" s="431"/>
      <c r="E421" s="432"/>
      <c r="F421" s="289" t="s">
        <v>2529</v>
      </c>
      <c r="G421" s="250"/>
      <c r="H421" s="221" t="s">
        <v>156</v>
      </c>
      <c r="I421" s="221" t="s">
        <v>159</v>
      </c>
      <c r="J421" s="221" t="s">
        <v>0</v>
      </c>
      <c r="K421" s="221" t="s">
        <v>160</v>
      </c>
      <c r="L421" s="221" t="s">
        <v>0</v>
      </c>
      <c r="M421" s="221" t="s">
        <v>383</v>
      </c>
      <c r="N421" s="48" t="s">
        <v>162</v>
      </c>
      <c r="O421" s="48" t="s">
        <v>0</v>
      </c>
      <c r="P421" s="48" t="s">
        <v>477</v>
      </c>
      <c r="Q421" s="48"/>
      <c r="R421" s="48"/>
      <c r="S421" s="48"/>
      <c r="T421" s="48"/>
      <c r="U421" s="104"/>
      <c r="V421" s="73"/>
      <c r="W421" s="74"/>
      <c r="X421" s="75"/>
      <c r="Y421" s="299"/>
      <c r="Z421" s="302"/>
      <c r="BI421" s="57"/>
      <c r="BJ421" s="57"/>
      <c r="BK421" s="57"/>
      <c r="BL421" s="57"/>
      <c r="BM421" s="57"/>
      <c r="BN421" s="57"/>
      <c r="BO421" s="57"/>
      <c r="BP421" s="57"/>
      <c r="BQ421" s="57"/>
      <c r="BR421" s="57"/>
      <c r="BS421" s="57"/>
      <c r="BT421" s="57"/>
      <c r="BU421" s="57"/>
      <c r="BV421" s="57"/>
      <c r="BW421" s="57"/>
    </row>
    <row r="422" spans="3:75" ht="21" customHeight="1">
      <c r="C422" s="266"/>
      <c r="D422" s="431"/>
      <c r="E422" s="432"/>
      <c r="F422" s="289" t="s">
        <v>82</v>
      </c>
      <c r="G422" s="250"/>
      <c r="H422" s="221" t="s">
        <v>156</v>
      </c>
      <c r="I422" s="221" t="s">
        <v>159</v>
      </c>
      <c r="J422" s="221" t="s">
        <v>0</v>
      </c>
      <c r="K422" s="221" t="s">
        <v>160</v>
      </c>
      <c r="L422" s="221" t="s">
        <v>0</v>
      </c>
      <c r="M422" s="221" t="s">
        <v>385</v>
      </c>
      <c r="N422" s="48" t="s">
        <v>162</v>
      </c>
      <c r="O422" s="48" t="s">
        <v>0</v>
      </c>
      <c r="P422" s="48" t="s">
        <v>477</v>
      </c>
      <c r="Q422" s="48"/>
      <c r="R422" s="48"/>
      <c r="S422" s="48"/>
      <c r="T422" s="48"/>
      <c r="U422" s="104"/>
      <c r="V422" s="73"/>
      <c r="W422" s="74"/>
      <c r="X422" s="75"/>
      <c r="Y422" s="299"/>
      <c r="Z422" s="302"/>
      <c r="BI422" s="57"/>
      <c r="BJ422" s="57"/>
      <c r="BK422" s="57"/>
      <c r="BL422" s="57"/>
      <c r="BM422" s="57"/>
      <c r="BN422" s="57"/>
      <c r="BO422" s="57"/>
      <c r="BP422" s="57"/>
      <c r="BQ422" s="57"/>
      <c r="BR422" s="57"/>
      <c r="BS422" s="57"/>
      <c r="BT422" s="57"/>
      <c r="BU422" s="57"/>
      <c r="BV422" s="57"/>
      <c r="BW422" s="57"/>
    </row>
    <row r="423" spans="3:75" ht="21" customHeight="1">
      <c r="C423" s="266"/>
      <c r="D423" s="431"/>
      <c r="E423" s="432"/>
      <c r="F423" s="289" t="s">
        <v>2530</v>
      </c>
      <c r="G423" s="250"/>
      <c r="H423" s="221" t="s">
        <v>156</v>
      </c>
      <c r="I423" s="221" t="s">
        <v>159</v>
      </c>
      <c r="J423" s="221" t="s">
        <v>0</v>
      </c>
      <c r="K423" s="221" t="s">
        <v>160</v>
      </c>
      <c r="L423" s="221" t="s">
        <v>0</v>
      </c>
      <c r="M423" s="221" t="s">
        <v>387</v>
      </c>
      <c r="N423" s="48" t="s">
        <v>162</v>
      </c>
      <c r="O423" s="48" t="s">
        <v>0</v>
      </c>
      <c r="P423" s="48" t="s">
        <v>477</v>
      </c>
      <c r="Q423" s="48"/>
      <c r="R423" s="48"/>
      <c r="S423" s="48"/>
      <c r="T423" s="48"/>
      <c r="U423" s="104"/>
      <c r="V423" s="73"/>
      <c r="W423" s="74"/>
      <c r="X423" s="75"/>
      <c r="Y423" s="299"/>
      <c r="Z423" s="302"/>
      <c r="BI423" s="57"/>
      <c r="BJ423" s="57"/>
      <c r="BK423" s="57"/>
      <c r="BL423" s="57"/>
      <c r="BM423" s="57"/>
      <c r="BN423" s="57"/>
      <c r="BO423" s="57"/>
      <c r="BP423" s="57"/>
      <c r="BQ423" s="57"/>
      <c r="BR423" s="57"/>
      <c r="BS423" s="57"/>
      <c r="BT423" s="57"/>
      <c r="BU423" s="57"/>
      <c r="BV423" s="57"/>
      <c r="BW423" s="57"/>
    </row>
    <row r="424" spans="3:75" ht="21" customHeight="1">
      <c r="C424" s="266"/>
      <c r="D424" s="431"/>
      <c r="E424" s="432"/>
      <c r="F424" s="289" t="s">
        <v>83</v>
      </c>
      <c r="G424" s="250"/>
      <c r="H424" s="221" t="s">
        <v>156</v>
      </c>
      <c r="I424" s="221" t="s">
        <v>159</v>
      </c>
      <c r="J424" s="221" t="s">
        <v>0</v>
      </c>
      <c r="K424" s="221" t="s">
        <v>160</v>
      </c>
      <c r="L424" s="221" t="s">
        <v>0</v>
      </c>
      <c r="M424" s="221" t="s">
        <v>388</v>
      </c>
      <c r="N424" s="48" t="s">
        <v>162</v>
      </c>
      <c r="O424" s="48" t="s">
        <v>0</v>
      </c>
      <c r="P424" s="48" t="s">
        <v>477</v>
      </c>
      <c r="Q424" s="48"/>
      <c r="R424" s="48"/>
      <c r="S424" s="48"/>
      <c r="T424" s="48"/>
      <c r="U424" s="104"/>
      <c r="V424" s="73"/>
      <c r="W424" s="74"/>
      <c r="X424" s="75"/>
      <c r="Y424" s="299"/>
      <c r="Z424" s="302"/>
      <c r="BI424" s="57"/>
      <c r="BJ424" s="57"/>
      <c r="BK424" s="57"/>
      <c r="BL424" s="57"/>
      <c r="BM424" s="57"/>
      <c r="BN424" s="57"/>
      <c r="BO424" s="57"/>
      <c r="BP424" s="57"/>
      <c r="BQ424" s="57"/>
      <c r="BR424" s="57"/>
      <c r="BS424" s="57"/>
      <c r="BT424" s="57"/>
      <c r="BU424" s="57"/>
      <c r="BV424" s="57"/>
      <c r="BW424" s="57"/>
    </row>
    <row r="425" spans="3:75" ht="21" customHeight="1">
      <c r="C425" s="266"/>
      <c r="D425" s="431"/>
      <c r="E425" s="432"/>
      <c r="F425" s="289" t="s">
        <v>2531</v>
      </c>
      <c r="G425" s="250"/>
      <c r="H425" s="221" t="s">
        <v>156</v>
      </c>
      <c r="I425" s="221" t="s">
        <v>159</v>
      </c>
      <c r="J425" s="221" t="s">
        <v>0</v>
      </c>
      <c r="K425" s="221" t="s">
        <v>160</v>
      </c>
      <c r="L425" s="221" t="s">
        <v>0</v>
      </c>
      <c r="M425" s="221" t="s">
        <v>389</v>
      </c>
      <c r="N425" s="48" t="s">
        <v>162</v>
      </c>
      <c r="O425" s="48" t="s">
        <v>0</v>
      </c>
      <c r="P425" s="48" t="s">
        <v>477</v>
      </c>
      <c r="Q425" s="48"/>
      <c r="R425" s="48"/>
      <c r="S425" s="48"/>
      <c r="T425" s="48"/>
      <c r="U425" s="104"/>
      <c r="V425" s="73"/>
      <c r="W425" s="74"/>
      <c r="X425" s="75"/>
      <c r="Y425" s="299"/>
      <c r="Z425" s="302"/>
      <c r="BI425" s="57"/>
      <c r="BJ425" s="57"/>
      <c r="BK425" s="57"/>
      <c r="BL425" s="57"/>
      <c r="BM425" s="57"/>
      <c r="BN425" s="57"/>
      <c r="BO425" s="57"/>
      <c r="BP425" s="57"/>
      <c r="BQ425" s="57"/>
      <c r="BR425" s="57"/>
      <c r="BS425" s="57"/>
      <c r="BT425" s="57"/>
      <c r="BU425" s="57"/>
      <c r="BV425" s="57"/>
      <c r="BW425" s="57"/>
    </row>
    <row r="426" spans="3:75" ht="21" customHeight="1">
      <c r="C426" s="266"/>
      <c r="D426" s="431"/>
      <c r="E426" s="432"/>
      <c r="F426" s="289" t="s">
        <v>2532</v>
      </c>
      <c r="G426" s="250"/>
      <c r="H426" s="221" t="s">
        <v>156</v>
      </c>
      <c r="I426" s="221" t="s">
        <v>159</v>
      </c>
      <c r="J426" s="221" t="s">
        <v>0</v>
      </c>
      <c r="K426" s="221" t="s">
        <v>160</v>
      </c>
      <c r="L426" s="221" t="s">
        <v>0</v>
      </c>
      <c r="M426" s="221" t="s">
        <v>390</v>
      </c>
      <c r="N426" s="48" t="s">
        <v>162</v>
      </c>
      <c r="O426" s="48" t="s">
        <v>0</v>
      </c>
      <c r="P426" s="48" t="s">
        <v>477</v>
      </c>
      <c r="Q426" s="48"/>
      <c r="R426" s="48"/>
      <c r="S426" s="48"/>
      <c r="T426" s="48"/>
      <c r="U426" s="104"/>
      <c r="V426" s="73"/>
      <c r="W426" s="74"/>
      <c r="X426" s="75"/>
      <c r="Y426" s="299"/>
      <c r="Z426" s="302"/>
      <c r="BI426" s="57"/>
      <c r="BJ426" s="57"/>
      <c r="BK426" s="57"/>
      <c r="BL426" s="57"/>
      <c r="BM426" s="57"/>
      <c r="BN426" s="57"/>
      <c r="BO426" s="57"/>
      <c r="BP426" s="57"/>
      <c r="BQ426" s="57"/>
      <c r="BR426" s="57"/>
      <c r="BS426" s="57"/>
      <c r="BT426" s="57"/>
      <c r="BU426" s="57"/>
      <c r="BV426" s="57"/>
      <c r="BW426" s="57"/>
    </row>
    <row r="427" spans="3:75" ht="21" customHeight="1">
      <c r="C427" s="266"/>
      <c r="D427" s="431"/>
      <c r="E427" s="432"/>
      <c r="F427" s="289" t="s">
        <v>2533</v>
      </c>
      <c r="G427" s="250"/>
      <c r="H427" s="221" t="s">
        <v>156</v>
      </c>
      <c r="I427" s="221" t="s">
        <v>159</v>
      </c>
      <c r="J427" s="221" t="s">
        <v>0</v>
      </c>
      <c r="K427" s="221" t="s">
        <v>160</v>
      </c>
      <c r="L427" s="221" t="s">
        <v>0</v>
      </c>
      <c r="M427" s="221" t="s">
        <v>391</v>
      </c>
      <c r="N427" s="48" t="s">
        <v>162</v>
      </c>
      <c r="O427" s="48" t="s">
        <v>0</v>
      </c>
      <c r="P427" s="48" t="s">
        <v>477</v>
      </c>
      <c r="Q427" s="48"/>
      <c r="R427" s="48"/>
      <c r="S427" s="48"/>
      <c r="T427" s="48"/>
      <c r="U427" s="104"/>
      <c r="V427" s="73"/>
      <c r="W427" s="74"/>
      <c r="X427" s="75"/>
      <c r="Y427" s="299"/>
      <c r="Z427" s="302"/>
      <c r="BI427" s="57"/>
      <c r="BJ427" s="57"/>
      <c r="BK427" s="57"/>
      <c r="BL427" s="57"/>
      <c r="BM427" s="57"/>
      <c r="BN427" s="57"/>
      <c r="BO427" s="57"/>
      <c r="BP427" s="57"/>
      <c r="BQ427" s="57"/>
      <c r="BR427" s="57"/>
      <c r="BS427" s="57"/>
      <c r="BT427" s="57"/>
      <c r="BU427" s="57"/>
      <c r="BV427" s="57"/>
      <c r="BW427" s="57"/>
    </row>
    <row r="428" spans="3:75" ht="21" customHeight="1">
      <c r="C428" s="266"/>
      <c r="D428" s="431"/>
      <c r="E428" s="432"/>
      <c r="F428" s="289" t="s">
        <v>84</v>
      </c>
      <c r="G428" s="250"/>
      <c r="H428" s="221" t="s">
        <v>156</v>
      </c>
      <c r="I428" s="221" t="s">
        <v>159</v>
      </c>
      <c r="J428" s="221" t="s">
        <v>0</v>
      </c>
      <c r="K428" s="221" t="s">
        <v>160</v>
      </c>
      <c r="L428" s="221" t="s">
        <v>0</v>
      </c>
      <c r="M428" s="221" t="s">
        <v>392</v>
      </c>
      <c r="N428" s="48" t="s">
        <v>162</v>
      </c>
      <c r="O428" s="48" t="s">
        <v>0</v>
      </c>
      <c r="P428" s="48" t="s">
        <v>477</v>
      </c>
      <c r="Q428" s="48"/>
      <c r="R428" s="48"/>
      <c r="S428" s="48"/>
      <c r="T428" s="48"/>
      <c r="U428" s="104"/>
      <c r="V428" s="73"/>
      <c r="W428" s="74"/>
      <c r="X428" s="75"/>
      <c r="Y428" s="299"/>
      <c r="Z428" s="302"/>
      <c r="BI428" s="57"/>
      <c r="BJ428" s="57"/>
      <c r="BK428" s="57"/>
      <c r="BL428" s="57"/>
      <c r="BM428" s="57"/>
      <c r="BN428" s="57"/>
      <c r="BO428" s="57"/>
      <c r="BP428" s="57"/>
      <c r="BQ428" s="57"/>
      <c r="BR428" s="57"/>
      <c r="BS428" s="57"/>
      <c r="BT428" s="57"/>
      <c r="BU428" s="57"/>
      <c r="BV428" s="57"/>
      <c r="BW428" s="57"/>
    </row>
    <row r="429" spans="3:75" ht="21" customHeight="1">
      <c r="C429" s="266"/>
      <c r="D429" s="431"/>
      <c r="E429" s="432"/>
      <c r="F429" s="289" t="s">
        <v>2534</v>
      </c>
      <c r="G429" s="250"/>
      <c r="H429" s="221" t="s">
        <v>156</v>
      </c>
      <c r="I429" s="221" t="s">
        <v>159</v>
      </c>
      <c r="J429" s="221" t="s">
        <v>0</v>
      </c>
      <c r="K429" s="221" t="s">
        <v>160</v>
      </c>
      <c r="L429" s="221" t="s">
        <v>0</v>
      </c>
      <c r="M429" s="221" t="s">
        <v>386</v>
      </c>
      <c r="N429" s="48" t="s">
        <v>162</v>
      </c>
      <c r="O429" s="48" t="s">
        <v>0</v>
      </c>
      <c r="P429" s="48" t="s">
        <v>477</v>
      </c>
      <c r="Q429" s="48"/>
      <c r="R429" s="48"/>
      <c r="S429" s="48"/>
      <c r="T429" s="48"/>
      <c r="U429" s="104"/>
      <c r="V429" s="73"/>
      <c r="W429" s="74"/>
      <c r="X429" s="75"/>
      <c r="Y429" s="299"/>
      <c r="Z429" s="302"/>
      <c r="BI429" s="57"/>
      <c r="BJ429" s="57"/>
      <c r="BK429" s="57"/>
      <c r="BL429" s="57"/>
      <c r="BM429" s="57"/>
      <c r="BN429" s="57"/>
      <c r="BO429" s="57"/>
      <c r="BP429" s="57"/>
      <c r="BQ429" s="57"/>
      <c r="BR429" s="57"/>
      <c r="BS429" s="57"/>
      <c r="BT429" s="57"/>
      <c r="BU429" s="57"/>
      <c r="BV429" s="57"/>
      <c r="BW429" s="57"/>
    </row>
    <row r="430" spans="3:75" ht="21" customHeight="1">
      <c r="C430" s="266"/>
      <c r="D430" s="431"/>
      <c r="E430" s="432"/>
      <c r="F430" s="289" t="s">
        <v>2535</v>
      </c>
      <c r="G430" s="250"/>
      <c r="H430" s="221" t="s">
        <v>156</v>
      </c>
      <c r="I430" s="221" t="s">
        <v>159</v>
      </c>
      <c r="J430" s="221" t="s">
        <v>0</v>
      </c>
      <c r="K430" s="221" t="s">
        <v>160</v>
      </c>
      <c r="L430" s="221" t="s">
        <v>0</v>
      </c>
      <c r="M430" s="221" t="s">
        <v>393</v>
      </c>
      <c r="N430" s="48" t="s">
        <v>162</v>
      </c>
      <c r="O430" s="48" t="s">
        <v>0</v>
      </c>
      <c r="P430" s="48" t="s">
        <v>477</v>
      </c>
      <c r="Q430" s="48"/>
      <c r="R430" s="48"/>
      <c r="S430" s="48"/>
      <c r="T430" s="48"/>
      <c r="U430" s="104"/>
      <c r="V430" s="73"/>
      <c r="W430" s="74"/>
      <c r="X430" s="75"/>
      <c r="Y430" s="299"/>
      <c r="Z430" s="302"/>
      <c r="BI430" s="57"/>
      <c r="BJ430" s="57"/>
      <c r="BK430" s="57"/>
      <c r="BL430" s="57"/>
      <c r="BM430" s="57"/>
      <c r="BN430" s="57"/>
      <c r="BO430" s="57"/>
      <c r="BP430" s="57"/>
      <c r="BQ430" s="57"/>
      <c r="BR430" s="57"/>
      <c r="BS430" s="57"/>
      <c r="BT430" s="57"/>
      <c r="BU430" s="57"/>
      <c r="BV430" s="57"/>
      <c r="BW430" s="57"/>
    </row>
    <row r="431" spans="3:75" ht="21" customHeight="1">
      <c r="C431" s="266"/>
      <c r="D431" s="431"/>
      <c r="E431" s="432"/>
      <c r="F431" s="289" t="s">
        <v>2536</v>
      </c>
      <c r="G431" s="250"/>
      <c r="H431" s="221" t="s">
        <v>156</v>
      </c>
      <c r="I431" s="221" t="s">
        <v>159</v>
      </c>
      <c r="J431" s="221" t="s">
        <v>0</v>
      </c>
      <c r="K431" s="221" t="s">
        <v>160</v>
      </c>
      <c r="L431" s="221" t="s">
        <v>0</v>
      </c>
      <c r="M431" s="221" t="s">
        <v>394</v>
      </c>
      <c r="N431" s="48" t="s">
        <v>162</v>
      </c>
      <c r="O431" s="48" t="s">
        <v>0</v>
      </c>
      <c r="P431" s="48" t="s">
        <v>477</v>
      </c>
      <c r="Q431" s="48"/>
      <c r="R431" s="48"/>
      <c r="S431" s="48"/>
      <c r="T431" s="48"/>
      <c r="U431" s="104"/>
      <c r="V431" s="73"/>
      <c r="W431" s="74"/>
      <c r="X431" s="75"/>
      <c r="Y431" s="299"/>
      <c r="Z431" s="299"/>
      <c r="AA431" s="300"/>
      <c r="AB431" s="300"/>
      <c r="AC431" s="300"/>
      <c r="AD431" s="300"/>
      <c r="AE431" s="300"/>
      <c r="AF431" s="300"/>
      <c r="AG431" s="300"/>
      <c r="AH431" s="300"/>
      <c r="AI431" s="300"/>
      <c r="AJ431" s="300"/>
      <c r="AK431" s="300"/>
      <c r="AL431" s="300"/>
      <c r="AM431" s="300"/>
      <c r="AN431" s="300"/>
      <c r="AO431" s="300"/>
      <c r="AP431" s="300"/>
      <c r="AQ431" s="300"/>
      <c r="AR431" s="300"/>
      <c r="AS431" s="300"/>
      <c r="BI431" s="57"/>
      <c r="BJ431" s="57"/>
      <c r="BK431" s="57"/>
      <c r="BL431" s="57"/>
      <c r="BM431" s="57"/>
      <c r="BN431" s="57"/>
      <c r="BO431" s="57"/>
      <c r="BP431" s="57"/>
      <c r="BQ431" s="57"/>
      <c r="BR431" s="57"/>
      <c r="BS431" s="57"/>
      <c r="BT431" s="57"/>
      <c r="BU431" s="57"/>
      <c r="BV431" s="57"/>
      <c r="BW431" s="57"/>
    </row>
    <row r="432" spans="3:75" ht="21" customHeight="1">
      <c r="C432" s="266"/>
      <c r="D432" s="431"/>
      <c r="E432" s="432"/>
      <c r="F432" s="289" t="s">
        <v>85</v>
      </c>
      <c r="G432" s="250"/>
      <c r="H432" s="221" t="s">
        <v>156</v>
      </c>
      <c r="I432" s="221" t="s">
        <v>159</v>
      </c>
      <c r="J432" s="221" t="s">
        <v>0</v>
      </c>
      <c r="K432" s="221" t="s">
        <v>160</v>
      </c>
      <c r="L432" s="221" t="s">
        <v>0</v>
      </c>
      <c r="M432" s="221" t="s">
        <v>395</v>
      </c>
      <c r="N432" s="48" t="s">
        <v>162</v>
      </c>
      <c r="O432" s="48" t="s">
        <v>0</v>
      </c>
      <c r="P432" s="48" t="s">
        <v>477</v>
      </c>
      <c r="Q432" s="48"/>
      <c r="R432" s="48"/>
      <c r="S432" s="48"/>
      <c r="T432" s="48"/>
      <c r="U432" s="104"/>
      <c r="V432" s="73"/>
      <c r="W432" s="74"/>
      <c r="X432" s="75"/>
      <c r="Y432" s="299"/>
      <c r="Z432" s="299"/>
      <c r="AA432" s="300"/>
      <c r="AB432" s="300"/>
      <c r="AC432" s="300"/>
      <c r="AD432" s="300"/>
      <c r="AE432" s="300"/>
      <c r="AF432" s="300"/>
      <c r="AG432" s="300"/>
      <c r="AH432" s="300"/>
      <c r="AI432" s="300"/>
      <c r="AJ432" s="300"/>
      <c r="AK432" s="300"/>
      <c r="AL432" s="300"/>
      <c r="AM432" s="300"/>
      <c r="AN432" s="300"/>
      <c r="AO432" s="300"/>
      <c r="AP432" s="300"/>
      <c r="AQ432" s="300"/>
      <c r="AR432" s="300"/>
      <c r="AS432" s="300"/>
      <c r="BI432" s="57"/>
      <c r="BJ432" s="57"/>
      <c r="BK432" s="57"/>
      <c r="BL432" s="57"/>
      <c r="BM432" s="57"/>
      <c r="BN432" s="57"/>
      <c r="BO432" s="57"/>
      <c r="BP432" s="57"/>
      <c r="BQ432" s="57"/>
      <c r="BR432" s="57"/>
      <c r="BS432" s="57"/>
      <c r="BT432" s="57"/>
      <c r="BU432" s="57"/>
      <c r="BV432" s="57"/>
      <c r="BW432" s="57"/>
    </row>
    <row r="433" spans="3:75" ht="21" customHeight="1">
      <c r="C433" s="266"/>
      <c r="D433" s="431"/>
      <c r="E433" s="432"/>
      <c r="F433" s="289" t="s">
        <v>86</v>
      </c>
      <c r="G433" s="250"/>
      <c r="H433" s="221" t="s">
        <v>156</v>
      </c>
      <c r="I433" s="221" t="s">
        <v>159</v>
      </c>
      <c r="J433" s="221" t="s">
        <v>0</v>
      </c>
      <c r="K433" s="221" t="s">
        <v>160</v>
      </c>
      <c r="L433" s="221" t="s">
        <v>0</v>
      </c>
      <c r="M433" s="221" t="s">
        <v>396</v>
      </c>
      <c r="N433" s="48" t="s">
        <v>162</v>
      </c>
      <c r="O433" s="48" t="s">
        <v>0</v>
      </c>
      <c r="P433" s="48" t="s">
        <v>477</v>
      </c>
      <c r="Q433" s="48"/>
      <c r="R433" s="48"/>
      <c r="S433" s="48"/>
      <c r="T433" s="48"/>
      <c r="U433" s="104"/>
      <c r="V433" s="73"/>
      <c r="W433" s="74"/>
      <c r="X433" s="75"/>
      <c r="Y433" s="299"/>
      <c r="Z433" s="299"/>
      <c r="AA433" s="300"/>
      <c r="AB433" s="300"/>
      <c r="AC433" s="300"/>
      <c r="AD433" s="300"/>
      <c r="AE433" s="300"/>
      <c r="AF433" s="300"/>
      <c r="AG433" s="300"/>
      <c r="AH433" s="300"/>
      <c r="AI433" s="300"/>
      <c r="AJ433" s="300"/>
      <c r="AK433" s="300"/>
      <c r="AL433" s="300"/>
      <c r="AM433" s="300"/>
      <c r="AN433" s="300"/>
      <c r="AO433" s="300"/>
      <c r="AP433" s="300"/>
      <c r="AQ433" s="300"/>
      <c r="AR433" s="300"/>
      <c r="AS433" s="300"/>
      <c r="BI433" s="57"/>
      <c r="BJ433" s="57"/>
      <c r="BK433" s="57"/>
      <c r="BL433" s="57"/>
      <c r="BM433" s="57"/>
      <c r="BN433" s="57"/>
      <c r="BO433" s="57"/>
      <c r="BP433" s="57"/>
      <c r="BQ433" s="57"/>
      <c r="BR433" s="57"/>
      <c r="BS433" s="57"/>
      <c r="BT433" s="57"/>
      <c r="BU433" s="57"/>
      <c r="BV433" s="57"/>
      <c r="BW433" s="57"/>
    </row>
    <row r="434" spans="3:75" ht="21" customHeight="1">
      <c r="C434" s="266"/>
      <c r="D434" s="431"/>
      <c r="E434" s="432"/>
      <c r="F434" s="289" t="s">
        <v>2537</v>
      </c>
      <c r="G434" s="250"/>
      <c r="H434" s="221" t="s">
        <v>156</v>
      </c>
      <c r="I434" s="221" t="s">
        <v>159</v>
      </c>
      <c r="J434" s="221" t="s">
        <v>0</v>
      </c>
      <c r="K434" s="221" t="s">
        <v>160</v>
      </c>
      <c r="L434" s="221" t="s">
        <v>0</v>
      </c>
      <c r="M434" s="221" t="s">
        <v>397</v>
      </c>
      <c r="N434" s="48" t="s">
        <v>162</v>
      </c>
      <c r="O434" s="48" t="s">
        <v>0</v>
      </c>
      <c r="P434" s="48" t="s">
        <v>477</v>
      </c>
      <c r="Q434" s="48"/>
      <c r="R434" s="48"/>
      <c r="S434" s="48"/>
      <c r="T434" s="48"/>
      <c r="U434" s="104"/>
      <c r="V434" s="73"/>
      <c r="W434" s="74"/>
      <c r="X434" s="75"/>
      <c r="Y434" s="299"/>
      <c r="Z434" s="299"/>
      <c r="AA434" s="300"/>
      <c r="AB434" s="300"/>
      <c r="AC434" s="300"/>
      <c r="AD434" s="300"/>
      <c r="AE434" s="300"/>
      <c r="AF434" s="300"/>
      <c r="AG434" s="300"/>
      <c r="AH434" s="300"/>
      <c r="AI434" s="300"/>
      <c r="AJ434" s="300"/>
      <c r="AK434" s="300"/>
      <c r="AL434" s="300"/>
      <c r="AM434" s="300"/>
      <c r="AN434" s="300"/>
      <c r="AO434" s="300"/>
      <c r="AP434" s="300"/>
      <c r="AQ434" s="300"/>
      <c r="AR434" s="300"/>
      <c r="AS434" s="300"/>
      <c r="BI434" s="57"/>
      <c r="BJ434" s="57"/>
      <c r="BK434" s="57"/>
      <c r="BL434" s="57"/>
      <c r="BM434" s="57"/>
      <c r="BN434" s="57"/>
      <c r="BO434" s="57"/>
      <c r="BP434" s="57"/>
      <c r="BQ434" s="57"/>
      <c r="BR434" s="57"/>
      <c r="BS434" s="57"/>
      <c r="BT434" s="57"/>
      <c r="BU434" s="57"/>
      <c r="BV434" s="57"/>
      <c r="BW434" s="57"/>
    </row>
    <row r="435" spans="3:75" ht="21" customHeight="1">
      <c r="C435" s="266"/>
      <c r="D435" s="431"/>
      <c r="E435" s="432"/>
      <c r="F435" s="289" t="s">
        <v>2538</v>
      </c>
      <c r="G435" s="250"/>
      <c r="H435" s="221" t="s">
        <v>156</v>
      </c>
      <c r="I435" s="221" t="s">
        <v>159</v>
      </c>
      <c r="J435" s="221" t="s">
        <v>0</v>
      </c>
      <c r="K435" s="221" t="s">
        <v>160</v>
      </c>
      <c r="L435" s="221" t="s">
        <v>0</v>
      </c>
      <c r="M435" s="221" t="s">
        <v>398</v>
      </c>
      <c r="N435" s="48" t="s">
        <v>162</v>
      </c>
      <c r="O435" s="48" t="s">
        <v>0</v>
      </c>
      <c r="P435" s="48" t="s">
        <v>477</v>
      </c>
      <c r="Q435" s="48"/>
      <c r="R435" s="48"/>
      <c r="S435" s="48"/>
      <c r="T435" s="48"/>
      <c r="U435" s="104"/>
      <c r="V435" s="73"/>
      <c r="W435" s="74"/>
      <c r="X435" s="75"/>
      <c r="Y435" s="299"/>
      <c r="Z435" s="299"/>
      <c r="AA435" s="300"/>
      <c r="AB435" s="300"/>
      <c r="AC435" s="300"/>
      <c r="AD435" s="300"/>
      <c r="AE435" s="300"/>
      <c r="AF435" s="300"/>
      <c r="AG435" s="300"/>
      <c r="AH435" s="300"/>
      <c r="AI435" s="300"/>
      <c r="AJ435" s="300"/>
      <c r="AK435" s="300"/>
      <c r="AL435" s="300"/>
      <c r="AM435" s="300"/>
      <c r="AN435" s="300"/>
      <c r="AO435" s="300"/>
      <c r="AP435" s="300"/>
      <c r="AQ435" s="300"/>
      <c r="AR435" s="300"/>
      <c r="AS435" s="300"/>
      <c r="BI435" s="57"/>
      <c r="BJ435" s="57"/>
      <c r="BK435" s="57"/>
      <c r="BL435" s="57"/>
      <c r="BM435" s="57"/>
      <c r="BN435" s="57"/>
      <c r="BO435" s="57"/>
      <c r="BP435" s="57"/>
      <c r="BQ435" s="57"/>
      <c r="BR435" s="57"/>
      <c r="BS435" s="57"/>
      <c r="BT435" s="57"/>
      <c r="BU435" s="57"/>
      <c r="BV435" s="57"/>
      <c r="BW435" s="57"/>
    </row>
    <row r="436" spans="3:75" ht="21" customHeight="1">
      <c r="C436" s="266"/>
      <c r="D436" s="431"/>
      <c r="E436" s="432"/>
      <c r="F436" s="289" t="s">
        <v>2539</v>
      </c>
      <c r="G436" s="250"/>
      <c r="H436" s="221" t="s">
        <v>156</v>
      </c>
      <c r="I436" s="221" t="s">
        <v>159</v>
      </c>
      <c r="J436" s="221" t="s">
        <v>0</v>
      </c>
      <c r="K436" s="221" t="s">
        <v>160</v>
      </c>
      <c r="L436" s="221" t="s">
        <v>0</v>
      </c>
      <c r="M436" s="221" t="s">
        <v>399</v>
      </c>
      <c r="N436" s="48" t="s">
        <v>162</v>
      </c>
      <c r="O436" s="48" t="s">
        <v>0</v>
      </c>
      <c r="P436" s="48" t="s">
        <v>477</v>
      </c>
      <c r="Q436" s="48"/>
      <c r="R436" s="48"/>
      <c r="S436" s="48"/>
      <c r="T436" s="48"/>
      <c r="U436" s="104"/>
      <c r="V436" s="73"/>
      <c r="W436" s="74"/>
      <c r="X436" s="75"/>
      <c r="Y436" s="299"/>
      <c r="Z436" s="299"/>
      <c r="AA436" s="300"/>
      <c r="AB436" s="300"/>
      <c r="AC436" s="300"/>
      <c r="AD436" s="300"/>
      <c r="AE436" s="300"/>
      <c r="AF436" s="300"/>
      <c r="AG436" s="300"/>
      <c r="AH436" s="300"/>
      <c r="AI436" s="300"/>
      <c r="AJ436" s="300"/>
      <c r="AK436" s="300"/>
      <c r="AL436" s="300"/>
      <c r="AM436" s="300"/>
      <c r="AN436" s="300"/>
      <c r="AO436" s="300"/>
      <c r="AP436" s="300"/>
      <c r="AQ436" s="300"/>
      <c r="AR436" s="300"/>
      <c r="AS436" s="300"/>
      <c r="BI436" s="57"/>
      <c r="BJ436" s="57"/>
      <c r="BK436" s="57"/>
      <c r="BL436" s="57"/>
      <c r="BM436" s="57"/>
      <c r="BN436" s="57"/>
      <c r="BO436" s="57"/>
      <c r="BP436" s="57"/>
      <c r="BQ436" s="57"/>
      <c r="BR436" s="57"/>
      <c r="BS436" s="57"/>
      <c r="BT436" s="57"/>
      <c r="BU436" s="57"/>
      <c r="BV436" s="57"/>
      <c r="BW436" s="57"/>
    </row>
    <row r="437" spans="3:75" ht="21" customHeight="1">
      <c r="C437" s="266"/>
      <c r="D437" s="431"/>
      <c r="E437" s="432"/>
      <c r="F437" s="289" t="s">
        <v>2540</v>
      </c>
      <c r="G437" s="250"/>
      <c r="H437" s="221" t="s">
        <v>156</v>
      </c>
      <c r="I437" s="221" t="s">
        <v>159</v>
      </c>
      <c r="J437" s="221" t="s">
        <v>0</v>
      </c>
      <c r="K437" s="221" t="s">
        <v>160</v>
      </c>
      <c r="L437" s="221" t="s">
        <v>0</v>
      </c>
      <c r="M437" s="221" t="s">
        <v>400</v>
      </c>
      <c r="N437" s="48" t="s">
        <v>162</v>
      </c>
      <c r="O437" s="48" t="s">
        <v>0</v>
      </c>
      <c r="P437" s="48" t="s">
        <v>477</v>
      </c>
      <c r="Q437" s="48"/>
      <c r="R437" s="48"/>
      <c r="S437" s="48"/>
      <c r="T437" s="48"/>
      <c r="U437" s="104"/>
      <c r="V437" s="73"/>
      <c r="W437" s="74"/>
      <c r="X437" s="75"/>
      <c r="Y437" s="299"/>
      <c r="Z437" s="299"/>
      <c r="AA437" s="300"/>
      <c r="AB437" s="300"/>
      <c r="AC437" s="300"/>
      <c r="AD437" s="300"/>
      <c r="AE437" s="300"/>
      <c r="AF437" s="300"/>
      <c r="AG437" s="300"/>
      <c r="AH437" s="300"/>
      <c r="AI437" s="300"/>
      <c r="AJ437" s="300"/>
      <c r="AK437" s="300"/>
      <c r="AL437" s="300"/>
      <c r="AM437" s="300"/>
      <c r="AN437" s="300"/>
      <c r="AO437" s="300"/>
      <c r="AP437" s="300"/>
      <c r="AQ437" s="300"/>
      <c r="AR437" s="300"/>
      <c r="AS437" s="300"/>
      <c r="BI437" s="57"/>
      <c r="BJ437" s="57"/>
      <c r="BK437" s="57"/>
      <c r="BL437" s="57"/>
      <c r="BM437" s="57"/>
      <c r="BN437" s="57"/>
      <c r="BO437" s="57"/>
      <c r="BP437" s="57"/>
      <c r="BQ437" s="57"/>
      <c r="BR437" s="57"/>
      <c r="BS437" s="57"/>
      <c r="BT437" s="57"/>
      <c r="BU437" s="57"/>
      <c r="BV437" s="57"/>
      <c r="BW437" s="57"/>
    </row>
    <row r="438" spans="3:75" ht="21" customHeight="1">
      <c r="C438" s="266"/>
      <c r="D438" s="431"/>
      <c r="E438" s="432"/>
      <c r="F438" s="289" t="s">
        <v>2541</v>
      </c>
      <c r="G438" s="250"/>
      <c r="H438" s="221" t="s">
        <v>156</v>
      </c>
      <c r="I438" s="221" t="s">
        <v>159</v>
      </c>
      <c r="J438" s="221" t="s">
        <v>0</v>
      </c>
      <c r="K438" s="221" t="s">
        <v>160</v>
      </c>
      <c r="L438" s="221" t="s">
        <v>0</v>
      </c>
      <c r="M438" s="221" t="s">
        <v>401</v>
      </c>
      <c r="N438" s="48" t="s">
        <v>162</v>
      </c>
      <c r="O438" s="48" t="s">
        <v>0</v>
      </c>
      <c r="P438" s="48" t="s">
        <v>477</v>
      </c>
      <c r="Q438" s="48"/>
      <c r="R438" s="48"/>
      <c r="S438" s="48"/>
      <c r="T438" s="48"/>
      <c r="U438" s="104"/>
      <c r="V438" s="73"/>
      <c r="W438" s="74"/>
      <c r="X438" s="75"/>
      <c r="Y438" s="299"/>
      <c r="Z438" s="299"/>
      <c r="AA438" s="300"/>
      <c r="AB438" s="300"/>
      <c r="AC438" s="300"/>
      <c r="AD438" s="300"/>
      <c r="AE438" s="300"/>
      <c r="AF438" s="300"/>
      <c r="AG438" s="300"/>
      <c r="AH438" s="300"/>
      <c r="AI438" s="300"/>
      <c r="AJ438" s="300"/>
      <c r="AK438" s="300"/>
      <c r="AL438" s="300"/>
      <c r="AM438" s="300"/>
      <c r="AN438" s="300"/>
      <c r="AO438" s="300"/>
      <c r="AP438" s="300"/>
      <c r="AQ438" s="300"/>
      <c r="AR438" s="300"/>
      <c r="AS438" s="300"/>
      <c r="BI438" s="57"/>
      <c r="BJ438" s="57"/>
      <c r="BK438" s="57"/>
      <c r="BL438" s="57"/>
      <c r="BM438" s="57"/>
      <c r="BN438" s="57"/>
      <c r="BO438" s="57"/>
      <c r="BP438" s="57"/>
      <c r="BQ438" s="57"/>
      <c r="BR438" s="57"/>
      <c r="BS438" s="57"/>
      <c r="BT438" s="57"/>
      <c r="BU438" s="57"/>
      <c r="BV438" s="57"/>
      <c r="BW438" s="57"/>
    </row>
    <row r="439" spans="3:75" ht="21" customHeight="1">
      <c r="C439" s="266"/>
      <c r="D439" s="431"/>
      <c r="E439" s="432"/>
      <c r="F439" s="289" t="s">
        <v>2542</v>
      </c>
      <c r="G439" s="250"/>
      <c r="H439" s="221" t="s">
        <v>156</v>
      </c>
      <c r="I439" s="221" t="s">
        <v>159</v>
      </c>
      <c r="J439" s="221" t="s">
        <v>0</v>
      </c>
      <c r="K439" s="221" t="s">
        <v>160</v>
      </c>
      <c r="L439" s="221" t="s">
        <v>0</v>
      </c>
      <c r="M439" s="221" t="s">
        <v>384</v>
      </c>
      <c r="N439" s="48" t="s">
        <v>162</v>
      </c>
      <c r="O439" s="48" t="s">
        <v>0</v>
      </c>
      <c r="P439" s="48" t="s">
        <v>477</v>
      </c>
      <c r="Q439" s="48"/>
      <c r="R439" s="48"/>
      <c r="S439" s="48"/>
      <c r="T439" s="48"/>
      <c r="U439" s="104"/>
      <c r="V439" s="73"/>
      <c r="W439" s="74"/>
      <c r="X439" s="75"/>
      <c r="Y439" s="299"/>
      <c r="Z439" s="299"/>
      <c r="AA439" s="300"/>
      <c r="AB439" s="300"/>
      <c r="AC439" s="300"/>
      <c r="AD439" s="300"/>
      <c r="AE439" s="300"/>
      <c r="AF439" s="300"/>
      <c r="AG439" s="300"/>
      <c r="AH439" s="300"/>
      <c r="AI439" s="300"/>
      <c r="AJ439" s="300"/>
      <c r="AK439" s="300"/>
      <c r="AL439" s="300"/>
      <c r="AM439" s="300"/>
      <c r="AN439" s="300"/>
      <c r="AO439" s="300"/>
      <c r="AP439" s="300"/>
      <c r="AQ439" s="300"/>
      <c r="AR439" s="300"/>
      <c r="AS439" s="300"/>
      <c r="BI439" s="57"/>
      <c r="BJ439" s="57"/>
      <c r="BK439" s="57"/>
      <c r="BL439" s="57"/>
      <c r="BM439" s="57"/>
      <c r="BN439" s="57"/>
      <c r="BO439" s="57"/>
      <c r="BP439" s="57"/>
      <c r="BQ439" s="57"/>
      <c r="BR439" s="57"/>
      <c r="BS439" s="57"/>
      <c r="BT439" s="57"/>
      <c r="BU439" s="57"/>
      <c r="BV439" s="57"/>
      <c r="BW439" s="57"/>
    </row>
    <row r="440" spans="3:75" ht="21" customHeight="1">
      <c r="C440" s="266"/>
      <c r="D440" s="431"/>
      <c r="E440" s="432"/>
      <c r="F440" s="289" t="s">
        <v>2543</v>
      </c>
      <c r="G440" s="250"/>
      <c r="H440" s="221" t="s">
        <v>156</v>
      </c>
      <c r="I440" s="221" t="s">
        <v>159</v>
      </c>
      <c r="J440" s="221" t="s">
        <v>0</v>
      </c>
      <c r="K440" s="221" t="s">
        <v>160</v>
      </c>
      <c r="L440" s="221" t="s">
        <v>0</v>
      </c>
      <c r="M440" s="221" t="s">
        <v>402</v>
      </c>
      <c r="N440" s="48" t="s">
        <v>162</v>
      </c>
      <c r="O440" s="48" t="s">
        <v>0</v>
      </c>
      <c r="P440" s="48" t="s">
        <v>477</v>
      </c>
      <c r="Q440" s="48"/>
      <c r="R440" s="48"/>
      <c r="S440" s="48"/>
      <c r="T440" s="48"/>
      <c r="U440" s="104"/>
      <c r="V440" s="73"/>
      <c r="W440" s="74"/>
      <c r="X440" s="75"/>
      <c r="Y440" s="299"/>
      <c r="Z440" s="299"/>
      <c r="AA440" s="300"/>
      <c r="AB440" s="300"/>
      <c r="AC440" s="300"/>
      <c r="AD440" s="300"/>
      <c r="AE440" s="300"/>
      <c r="AF440" s="300"/>
      <c r="AG440" s="300"/>
      <c r="AH440" s="300"/>
      <c r="AI440" s="300"/>
      <c r="AJ440" s="300"/>
      <c r="AK440" s="300"/>
      <c r="AL440" s="300"/>
      <c r="AM440" s="300"/>
      <c r="AN440" s="300"/>
      <c r="AO440" s="300"/>
      <c r="AP440" s="300"/>
      <c r="AQ440" s="300"/>
      <c r="AR440" s="300"/>
      <c r="AS440" s="300"/>
      <c r="BI440" s="57"/>
      <c r="BJ440" s="57"/>
      <c r="BK440" s="57"/>
      <c r="BL440" s="57"/>
      <c r="BM440" s="57"/>
      <c r="BN440" s="57"/>
      <c r="BO440" s="57"/>
      <c r="BP440" s="57"/>
      <c r="BQ440" s="57"/>
      <c r="BR440" s="57"/>
      <c r="BS440" s="57"/>
      <c r="BT440" s="57"/>
      <c r="BU440" s="57"/>
      <c r="BV440" s="57"/>
      <c r="BW440" s="57"/>
    </row>
    <row r="441" spans="3:75" ht="21" customHeight="1">
      <c r="C441" s="266"/>
      <c r="D441" s="431"/>
      <c r="E441" s="432"/>
      <c r="F441" s="289" t="s">
        <v>2407</v>
      </c>
      <c r="G441" s="250"/>
      <c r="H441" s="221" t="s">
        <v>156</v>
      </c>
      <c r="I441" s="221" t="s">
        <v>159</v>
      </c>
      <c r="J441" s="221" t="s">
        <v>0</v>
      </c>
      <c r="K441" s="221" t="s">
        <v>160</v>
      </c>
      <c r="L441" s="221" t="s">
        <v>0</v>
      </c>
      <c r="M441" s="221" t="s">
        <v>403</v>
      </c>
      <c r="N441" s="48" t="s">
        <v>162</v>
      </c>
      <c r="O441" s="48" t="s">
        <v>0</v>
      </c>
      <c r="P441" s="48" t="s">
        <v>477</v>
      </c>
      <c r="Q441" s="48"/>
      <c r="R441" s="48"/>
      <c r="S441" s="48"/>
      <c r="T441" s="48"/>
      <c r="U441" s="104"/>
      <c r="V441" s="73"/>
      <c r="W441" s="74"/>
      <c r="X441" s="75"/>
      <c r="Y441" s="299"/>
      <c r="Z441" s="299"/>
      <c r="AA441" s="300"/>
      <c r="AB441" s="300"/>
      <c r="AC441" s="300"/>
      <c r="AD441" s="300"/>
      <c r="AE441" s="300"/>
      <c r="AF441" s="300"/>
      <c r="AG441" s="300"/>
      <c r="AH441" s="300"/>
      <c r="AI441" s="300"/>
      <c r="AJ441" s="300"/>
      <c r="AK441" s="300"/>
      <c r="AL441" s="300"/>
      <c r="AM441" s="300"/>
      <c r="AN441" s="300"/>
      <c r="AO441" s="300"/>
      <c r="AP441" s="300"/>
      <c r="AQ441" s="300"/>
      <c r="AR441" s="300"/>
      <c r="AS441" s="300"/>
      <c r="BI441" s="57"/>
      <c r="BJ441" s="57"/>
      <c r="BK441" s="57"/>
      <c r="BL441" s="57"/>
      <c r="BM441" s="57"/>
      <c r="BN441" s="57"/>
      <c r="BO441" s="57"/>
      <c r="BP441" s="57"/>
      <c r="BQ441" s="57"/>
      <c r="BR441" s="57"/>
      <c r="BS441" s="57"/>
      <c r="BT441" s="57"/>
      <c r="BU441" s="57"/>
      <c r="BV441" s="57"/>
      <c r="BW441" s="57"/>
    </row>
    <row r="442" spans="3:75" ht="21" customHeight="1">
      <c r="C442" s="266"/>
      <c r="D442" s="431"/>
      <c r="E442" s="432"/>
      <c r="F442" s="289" t="s">
        <v>2544</v>
      </c>
      <c r="G442" s="250"/>
      <c r="H442" s="221" t="s">
        <v>156</v>
      </c>
      <c r="I442" s="221" t="s">
        <v>159</v>
      </c>
      <c r="J442" s="221" t="s">
        <v>0</v>
      </c>
      <c r="K442" s="221" t="s">
        <v>160</v>
      </c>
      <c r="L442" s="221" t="s">
        <v>0</v>
      </c>
      <c r="M442" s="221" t="s">
        <v>404</v>
      </c>
      <c r="N442" s="48" t="s">
        <v>162</v>
      </c>
      <c r="O442" s="48" t="s">
        <v>0</v>
      </c>
      <c r="P442" s="48" t="s">
        <v>477</v>
      </c>
      <c r="Q442" s="48"/>
      <c r="R442" s="48"/>
      <c r="S442" s="48"/>
      <c r="T442" s="48"/>
      <c r="U442" s="104"/>
      <c r="V442" s="73"/>
      <c r="W442" s="74"/>
      <c r="X442" s="75"/>
      <c r="Y442" s="299"/>
      <c r="Z442" s="301"/>
      <c r="AA442" s="264"/>
      <c r="AB442" s="264"/>
      <c r="AC442" s="264"/>
      <c r="AD442" s="264"/>
      <c r="AE442" s="264"/>
      <c r="AF442" s="264"/>
      <c r="AG442" s="264"/>
      <c r="AH442" s="264"/>
      <c r="AI442" s="264"/>
      <c r="AJ442" s="264"/>
      <c r="AK442" s="264"/>
      <c r="AL442" s="264"/>
      <c r="AM442" s="264"/>
      <c r="AN442" s="264"/>
      <c r="AO442" s="264"/>
      <c r="AP442" s="264"/>
      <c r="AQ442" s="264"/>
      <c r="AR442" s="264"/>
      <c r="AS442" s="264"/>
      <c r="BI442" s="57"/>
      <c r="BJ442" s="57"/>
      <c r="BK442" s="57"/>
      <c r="BL442" s="57"/>
      <c r="BM442" s="57"/>
      <c r="BN442" s="57"/>
      <c r="BO442" s="57"/>
      <c r="BP442" s="57"/>
      <c r="BQ442" s="57"/>
      <c r="BR442" s="57"/>
      <c r="BS442" s="57"/>
      <c r="BT442" s="57"/>
      <c r="BU442" s="57"/>
      <c r="BV442" s="57"/>
      <c r="BW442" s="57"/>
    </row>
    <row r="443" spans="3:75" ht="21" customHeight="1">
      <c r="C443" s="266"/>
      <c r="D443" s="431"/>
      <c r="E443" s="432"/>
      <c r="F443" s="295" t="s">
        <v>2408</v>
      </c>
      <c r="G443" s="250"/>
      <c r="H443" s="221" t="s">
        <v>156</v>
      </c>
      <c r="I443" s="221" t="s">
        <v>159</v>
      </c>
      <c r="J443" s="221" t="s">
        <v>0</v>
      </c>
      <c r="K443" s="221" t="s">
        <v>160</v>
      </c>
      <c r="L443" s="221" t="s">
        <v>0</v>
      </c>
      <c r="M443" s="221" t="s">
        <v>439</v>
      </c>
      <c r="N443" s="48" t="s">
        <v>162</v>
      </c>
      <c r="O443" s="48" t="s">
        <v>0</v>
      </c>
      <c r="P443" s="48" t="s">
        <v>477</v>
      </c>
      <c r="Q443" s="48"/>
      <c r="R443" s="48"/>
      <c r="S443" s="48"/>
      <c r="T443" s="48"/>
      <c r="U443" s="110"/>
      <c r="V443" s="21" t="str">
        <f>IF(OR(SUMPRODUCT(--(V397:V442=""),--(W397:W442=""))&gt;0,COUNTIF(W397:W442,"M")&gt;0,COUNTIF(W397:W442,"X")=46),"",SUM(V397:V442))</f>
        <v/>
      </c>
      <c r="W443" s="22" t="str">
        <f>IF(AND(COUNTIF(W397:W442,"X")=46,SUM(V397:V442)=0,ISNUMBER(V443)),"",IF(COUNTIF(W397:W442,"M")&gt;0,"M",IF(AND(COUNTIF(W397:W442,W397)=46,OR(W397="X",W397="W",W397="Z")),UPPER(W397),"")))</f>
        <v/>
      </c>
      <c r="X443" s="23"/>
      <c r="Y443" s="299"/>
      <c r="Z443" s="299"/>
      <c r="AA443" s="300"/>
      <c r="AB443" s="300"/>
      <c r="AC443" s="300"/>
      <c r="AD443" s="300"/>
      <c r="AE443" s="300"/>
      <c r="AF443" s="300"/>
      <c r="AG443" s="300"/>
      <c r="AH443" s="300"/>
      <c r="AI443" s="300"/>
      <c r="AJ443" s="300"/>
      <c r="AK443" s="300"/>
      <c r="AL443" s="300"/>
      <c r="AM443" s="300"/>
      <c r="AN443" s="300"/>
      <c r="AO443" s="300"/>
      <c r="AP443" s="300"/>
      <c r="AQ443" s="300"/>
      <c r="AR443" s="300"/>
      <c r="AS443" s="300"/>
      <c r="BI443" s="57"/>
      <c r="BJ443" s="57"/>
      <c r="BK443" s="57"/>
      <c r="BL443" s="57"/>
      <c r="BM443" s="57"/>
      <c r="BN443" s="57"/>
      <c r="BO443" s="57"/>
      <c r="BP443" s="57"/>
      <c r="BQ443" s="57"/>
      <c r="BR443" s="57"/>
      <c r="BS443" s="57"/>
      <c r="BT443" s="57"/>
      <c r="BU443" s="57"/>
      <c r="BV443" s="57"/>
      <c r="BW443" s="57"/>
    </row>
    <row r="444" spans="3:75" ht="21" customHeight="1">
      <c r="C444" s="266"/>
      <c r="D444" s="431" t="s">
        <v>2380</v>
      </c>
      <c r="E444" s="433" t="s">
        <v>2409</v>
      </c>
      <c r="F444" s="289" t="s">
        <v>87</v>
      </c>
      <c r="G444" s="250"/>
      <c r="H444" s="221" t="s">
        <v>156</v>
      </c>
      <c r="I444" s="221" t="s">
        <v>159</v>
      </c>
      <c r="J444" s="221" t="s">
        <v>0</v>
      </c>
      <c r="K444" s="221" t="s">
        <v>160</v>
      </c>
      <c r="L444" s="221" t="s">
        <v>0</v>
      </c>
      <c r="M444" s="221" t="s">
        <v>405</v>
      </c>
      <c r="N444" s="48" t="s">
        <v>162</v>
      </c>
      <c r="O444" s="48" t="s">
        <v>0</v>
      </c>
      <c r="P444" s="48" t="s">
        <v>477</v>
      </c>
      <c r="Q444" s="48"/>
      <c r="R444" s="48"/>
      <c r="S444" s="48"/>
      <c r="T444" s="48"/>
      <c r="U444" s="104"/>
      <c r="V444" s="73"/>
      <c r="W444" s="74"/>
      <c r="X444" s="75"/>
      <c r="Y444" s="299"/>
      <c r="Z444" s="299"/>
      <c r="AA444" s="300"/>
      <c r="AB444" s="300"/>
      <c r="AC444" s="300"/>
      <c r="AD444" s="300"/>
      <c r="AE444" s="300"/>
      <c r="AF444" s="300"/>
      <c r="AG444" s="300"/>
      <c r="AH444" s="300"/>
      <c r="AI444" s="300"/>
      <c r="AJ444" s="300"/>
      <c r="AK444" s="300"/>
      <c r="AL444" s="300"/>
      <c r="AM444" s="300"/>
      <c r="AN444" s="300"/>
      <c r="AO444" s="300"/>
      <c r="AP444" s="300"/>
      <c r="AQ444" s="300"/>
      <c r="AR444" s="300"/>
      <c r="AS444" s="300"/>
      <c r="BI444" s="57"/>
      <c r="BJ444" s="57"/>
      <c r="BK444" s="57"/>
      <c r="BL444" s="57"/>
      <c r="BM444" s="57"/>
      <c r="BN444" s="57"/>
      <c r="BO444" s="57"/>
      <c r="BP444" s="57"/>
      <c r="BQ444" s="57"/>
      <c r="BR444" s="57"/>
      <c r="BS444" s="57"/>
      <c r="BT444" s="57"/>
      <c r="BU444" s="57"/>
      <c r="BV444" s="57"/>
      <c r="BW444" s="57"/>
    </row>
    <row r="445" spans="3:75" ht="21" customHeight="1">
      <c r="C445" s="266"/>
      <c r="D445" s="431"/>
      <c r="E445" s="433"/>
      <c r="F445" s="289" t="s">
        <v>2545</v>
      </c>
      <c r="G445" s="250"/>
      <c r="H445" s="221" t="s">
        <v>156</v>
      </c>
      <c r="I445" s="221" t="s">
        <v>159</v>
      </c>
      <c r="J445" s="221" t="s">
        <v>0</v>
      </c>
      <c r="K445" s="221" t="s">
        <v>160</v>
      </c>
      <c r="L445" s="221" t="s">
        <v>0</v>
      </c>
      <c r="M445" s="221" t="s">
        <v>406</v>
      </c>
      <c r="N445" s="48" t="s">
        <v>162</v>
      </c>
      <c r="O445" s="48" t="s">
        <v>0</v>
      </c>
      <c r="P445" s="48" t="s">
        <v>477</v>
      </c>
      <c r="Q445" s="48"/>
      <c r="R445" s="48"/>
      <c r="S445" s="48"/>
      <c r="T445" s="48"/>
      <c r="U445" s="104"/>
      <c r="V445" s="73"/>
      <c r="W445" s="74"/>
      <c r="X445" s="75"/>
      <c r="Y445" s="299"/>
      <c r="Z445" s="299"/>
      <c r="AA445" s="300"/>
      <c r="AB445" s="300"/>
      <c r="AC445" s="300"/>
      <c r="AD445" s="300"/>
      <c r="AE445" s="300"/>
      <c r="AF445" s="300"/>
      <c r="AG445" s="300"/>
      <c r="AH445" s="300"/>
      <c r="AI445" s="300"/>
      <c r="AJ445" s="300"/>
      <c r="AK445" s="300"/>
      <c r="AL445" s="300"/>
      <c r="AM445" s="300"/>
      <c r="AN445" s="300"/>
      <c r="AO445" s="300"/>
      <c r="AP445" s="300"/>
      <c r="AQ445" s="300"/>
      <c r="AR445" s="300"/>
      <c r="AS445" s="300"/>
      <c r="BI445" s="57"/>
      <c r="BJ445" s="57"/>
      <c r="BK445" s="57"/>
      <c r="BL445" s="57"/>
      <c r="BM445" s="57"/>
      <c r="BN445" s="57"/>
      <c r="BO445" s="57"/>
      <c r="BP445" s="57"/>
      <c r="BQ445" s="57"/>
      <c r="BR445" s="57"/>
      <c r="BS445" s="57"/>
      <c r="BT445" s="57"/>
      <c r="BU445" s="57"/>
      <c r="BV445" s="57"/>
      <c r="BW445" s="57"/>
    </row>
    <row r="446" spans="3:75" ht="21" customHeight="1">
      <c r="C446" s="266"/>
      <c r="D446" s="431"/>
      <c r="E446" s="433"/>
      <c r="F446" s="289" t="s">
        <v>88</v>
      </c>
      <c r="G446" s="250"/>
      <c r="H446" s="221" t="s">
        <v>156</v>
      </c>
      <c r="I446" s="221" t="s">
        <v>159</v>
      </c>
      <c r="J446" s="221" t="s">
        <v>0</v>
      </c>
      <c r="K446" s="221" t="s">
        <v>160</v>
      </c>
      <c r="L446" s="221" t="s">
        <v>0</v>
      </c>
      <c r="M446" s="221" t="s">
        <v>407</v>
      </c>
      <c r="N446" s="48" t="s">
        <v>162</v>
      </c>
      <c r="O446" s="48" t="s">
        <v>0</v>
      </c>
      <c r="P446" s="48" t="s">
        <v>477</v>
      </c>
      <c r="Q446" s="48"/>
      <c r="R446" s="48"/>
      <c r="S446" s="48"/>
      <c r="T446" s="48"/>
      <c r="U446" s="104"/>
      <c r="V446" s="73"/>
      <c r="W446" s="74"/>
      <c r="X446" s="75"/>
      <c r="Y446" s="299"/>
      <c r="Z446" s="299"/>
      <c r="AA446" s="300"/>
      <c r="AB446" s="300"/>
      <c r="AC446" s="300"/>
      <c r="AD446" s="300"/>
      <c r="AE446" s="300"/>
      <c r="AF446" s="300"/>
      <c r="AG446" s="300"/>
      <c r="AH446" s="300"/>
      <c r="AI446" s="300"/>
      <c r="AJ446" s="300"/>
      <c r="AK446" s="300"/>
      <c r="AL446" s="300"/>
      <c r="AM446" s="300"/>
      <c r="AN446" s="300"/>
      <c r="AO446" s="300"/>
      <c r="AP446" s="300"/>
      <c r="AQ446" s="300"/>
      <c r="AR446" s="300"/>
      <c r="AS446" s="300"/>
      <c r="BI446" s="57"/>
      <c r="BJ446" s="57"/>
      <c r="BK446" s="57"/>
      <c r="BL446" s="57"/>
      <c r="BM446" s="57"/>
      <c r="BN446" s="57"/>
      <c r="BO446" s="57"/>
      <c r="BP446" s="57"/>
      <c r="BQ446" s="57"/>
      <c r="BR446" s="57"/>
      <c r="BS446" s="57"/>
      <c r="BT446" s="57"/>
      <c r="BU446" s="57"/>
      <c r="BV446" s="57"/>
      <c r="BW446" s="57"/>
    </row>
    <row r="447" spans="3:75" ht="21" customHeight="1">
      <c r="C447" s="266"/>
      <c r="D447" s="431"/>
      <c r="E447" s="433"/>
      <c r="F447" s="289" t="s">
        <v>89</v>
      </c>
      <c r="G447" s="250"/>
      <c r="H447" s="221" t="s">
        <v>156</v>
      </c>
      <c r="I447" s="221" t="s">
        <v>159</v>
      </c>
      <c r="J447" s="221" t="s">
        <v>0</v>
      </c>
      <c r="K447" s="221" t="s">
        <v>160</v>
      </c>
      <c r="L447" s="221" t="s">
        <v>0</v>
      </c>
      <c r="M447" s="221" t="s">
        <v>408</v>
      </c>
      <c r="N447" s="48" t="s">
        <v>162</v>
      </c>
      <c r="O447" s="48" t="s">
        <v>0</v>
      </c>
      <c r="P447" s="48" t="s">
        <v>477</v>
      </c>
      <c r="Q447" s="48"/>
      <c r="R447" s="48"/>
      <c r="S447" s="48"/>
      <c r="T447" s="48"/>
      <c r="U447" s="104"/>
      <c r="V447" s="73"/>
      <c r="W447" s="74"/>
      <c r="X447" s="75"/>
      <c r="Y447" s="299"/>
      <c r="Z447" s="299"/>
      <c r="AA447" s="300"/>
      <c r="AB447" s="300"/>
      <c r="AC447" s="300"/>
      <c r="AD447" s="300"/>
      <c r="AE447" s="300"/>
      <c r="AF447" s="300"/>
      <c r="AG447" s="300"/>
      <c r="AH447" s="300"/>
      <c r="AI447" s="300"/>
      <c r="AJ447" s="300"/>
      <c r="AK447" s="300"/>
      <c r="AL447" s="300"/>
      <c r="AM447" s="300"/>
      <c r="AN447" s="300"/>
      <c r="AO447" s="300"/>
      <c r="AP447" s="300"/>
      <c r="AQ447" s="300"/>
      <c r="AR447" s="300"/>
      <c r="AS447" s="300"/>
      <c r="BI447" s="57"/>
      <c r="BJ447" s="57"/>
      <c r="BK447" s="57"/>
      <c r="BL447" s="57"/>
      <c r="BM447" s="57"/>
      <c r="BN447" s="57"/>
      <c r="BO447" s="57"/>
      <c r="BP447" s="57"/>
      <c r="BQ447" s="57"/>
      <c r="BR447" s="57"/>
      <c r="BS447" s="57"/>
      <c r="BT447" s="57"/>
      <c r="BU447" s="57"/>
      <c r="BV447" s="57"/>
      <c r="BW447" s="57"/>
    </row>
    <row r="448" spans="3:75" ht="21" customHeight="1">
      <c r="C448" s="266"/>
      <c r="D448" s="431"/>
      <c r="E448" s="433"/>
      <c r="F448" s="289" t="s">
        <v>2546</v>
      </c>
      <c r="G448" s="250"/>
      <c r="H448" s="221" t="s">
        <v>156</v>
      </c>
      <c r="I448" s="221" t="s">
        <v>159</v>
      </c>
      <c r="J448" s="221" t="s">
        <v>0</v>
      </c>
      <c r="K448" s="221" t="s">
        <v>160</v>
      </c>
      <c r="L448" s="221" t="s">
        <v>0</v>
      </c>
      <c r="M448" s="221" t="s">
        <v>409</v>
      </c>
      <c r="N448" s="48" t="s">
        <v>162</v>
      </c>
      <c r="O448" s="48" t="s">
        <v>0</v>
      </c>
      <c r="P448" s="48" t="s">
        <v>477</v>
      </c>
      <c r="Q448" s="48"/>
      <c r="R448" s="48"/>
      <c r="S448" s="48"/>
      <c r="T448" s="48"/>
      <c r="U448" s="104"/>
      <c r="V448" s="73"/>
      <c r="W448" s="74"/>
      <c r="X448" s="75"/>
      <c r="Y448" s="299"/>
      <c r="Z448" s="299"/>
      <c r="AA448" s="300"/>
      <c r="AB448" s="300"/>
      <c r="AC448" s="300"/>
      <c r="AD448" s="300"/>
      <c r="AE448" s="300"/>
      <c r="AF448" s="300"/>
      <c r="AG448" s="300"/>
      <c r="AH448" s="300"/>
      <c r="AI448" s="300"/>
      <c r="AJ448" s="300"/>
      <c r="AK448" s="300"/>
      <c r="AL448" s="300"/>
      <c r="AM448" s="300"/>
      <c r="AN448" s="300"/>
      <c r="AO448" s="300"/>
      <c r="AP448" s="300"/>
      <c r="AQ448" s="300"/>
      <c r="AR448" s="300"/>
      <c r="AS448" s="300"/>
      <c r="BI448" s="57"/>
      <c r="BJ448" s="57"/>
      <c r="BK448" s="57"/>
      <c r="BL448" s="57"/>
      <c r="BM448" s="57"/>
      <c r="BN448" s="57"/>
      <c r="BO448" s="57"/>
      <c r="BP448" s="57"/>
      <c r="BQ448" s="57"/>
      <c r="BR448" s="57"/>
      <c r="BS448" s="57"/>
      <c r="BT448" s="57"/>
      <c r="BU448" s="57"/>
      <c r="BV448" s="57"/>
      <c r="BW448" s="57"/>
    </row>
    <row r="449" spans="3:75" ht="21" customHeight="1">
      <c r="C449" s="266"/>
      <c r="D449" s="431"/>
      <c r="E449" s="433"/>
      <c r="F449" s="289" t="s">
        <v>2547</v>
      </c>
      <c r="G449" s="250"/>
      <c r="H449" s="221" t="s">
        <v>156</v>
      </c>
      <c r="I449" s="221" t="s">
        <v>159</v>
      </c>
      <c r="J449" s="221" t="s">
        <v>0</v>
      </c>
      <c r="K449" s="221" t="s">
        <v>160</v>
      </c>
      <c r="L449" s="221" t="s">
        <v>0</v>
      </c>
      <c r="M449" s="221" t="s">
        <v>410</v>
      </c>
      <c r="N449" s="48" t="s">
        <v>162</v>
      </c>
      <c r="O449" s="48" t="s">
        <v>0</v>
      </c>
      <c r="P449" s="48" t="s">
        <v>477</v>
      </c>
      <c r="Q449" s="48"/>
      <c r="R449" s="48"/>
      <c r="S449" s="48"/>
      <c r="T449" s="48"/>
      <c r="U449" s="104"/>
      <c r="V449" s="73"/>
      <c r="W449" s="74"/>
      <c r="X449" s="75"/>
      <c r="Y449" s="299"/>
      <c r="Z449" s="299"/>
      <c r="AA449" s="300"/>
      <c r="AB449" s="300"/>
      <c r="AC449" s="300"/>
      <c r="AD449" s="300"/>
      <c r="AE449" s="300"/>
      <c r="AF449" s="300"/>
      <c r="AG449" s="300"/>
      <c r="AH449" s="300"/>
      <c r="AI449" s="300"/>
      <c r="AJ449" s="300"/>
      <c r="AK449" s="300"/>
      <c r="AL449" s="300"/>
      <c r="AM449" s="300"/>
      <c r="AN449" s="300"/>
      <c r="AO449" s="300"/>
      <c r="AP449" s="300"/>
      <c r="AQ449" s="300"/>
      <c r="AR449" s="300"/>
      <c r="AS449" s="300"/>
      <c r="BI449" s="57"/>
      <c r="BJ449" s="57"/>
      <c r="BK449" s="57"/>
      <c r="BL449" s="57"/>
      <c r="BM449" s="57"/>
      <c r="BN449" s="57"/>
      <c r="BO449" s="57"/>
      <c r="BP449" s="57"/>
      <c r="BQ449" s="57"/>
      <c r="BR449" s="57"/>
      <c r="BS449" s="57"/>
      <c r="BT449" s="57"/>
      <c r="BU449" s="57"/>
      <c r="BV449" s="57"/>
      <c r="BW449" s="57"/>
    </row>
    <row r="450" spans="3:75" ht="21" customHeight="1">
      <c r="C450" s="266"/>
      <c r="D450" s="431"/>
      <c r="E450" s="433"/>
      <c r="F450" s="289" t="s">
        <v>90</v>
      </c>
      <c r="G450" s="250"/>
      <c r="H450" s="221" t="s">
        <v>156</v>
      </c>
      <c r="I450" s="221" t="s">
        <v>159</v>
      </c>
      <c r="J450" s="221" t="s">
        <v>0</v>
      </c>
      <c r="K450" s="221" t="s">
        <v>160</v>
      </c>
      <c r="L450" s="221" t="s">
        <v>0</v>
      </c>
      <c r="M450" s="221" t="s">
        <v>411</v>
      </c>
      <c r="N450" s="48" t="s">
        <v>162</v>
      </c>
      <c r="O450" s="48" t="s">
        <v>0</v>
      </c>
      <c r="P450" s="48" t="s">
        <v>477</v>
      </c>
      <c r="Q450" s="48"/>
      <c r="R450" s="48"/>
      <c r="S450" s="48"/>
      <c r="T450" s="48"/>
      <c r="U450" s="104"/>
      <c r="V450" s="73"/>
      <c r="W450" s="74"/>
      <c r="X450" s="75"/>
      <c r="Y450" s="299"/>
      <c r="Z450" s="299"/>
      <c r="AA450" s="300"/>
      <c r="AB450" s="300"/>
      <c r="AC450" s="300"/>
      <c r="AD450" s="300"/>
      <c r="AE450" s="300"/>
      <c r="AF450" s="300"/>
      <c r="AG450" s="300"/>
      <c r="AH450" s="300"/>
      <c r="AI450" s="300"/>
      <c r="AJ450" s="300"/>
      <c r="AK450" s="300"/>
      <c r="AL450" s="300"/>
      <c r="AM450" s="300"/>
      <c r="AN450" s="300"/>
      <c r="AO450" s="300"/>
      <c r="AP450" s="300"/>
      <c r="AQ450" s="300"/>
      <c r="AR450" s="300"/>
      <c r="AS450" s="300"/>
      <c r="BI450" s="57"/>
      <c r="BJ450" s="57"/>
      <c r="BK450" s="57"/>
      <c r="BL450" s="57"/>
      <c r="BM450" s="57"/>
      <c r="BN450" s="57"/>
      <c r="BO450" s="57"/>
      <c r="BP450" s="57"/>
      <c r="BQ450" s="57"/>
      <c r="BR450" s="57"/>
      <c r="BS450" s="57"/>
      <c r="BT450" s="57"/>
      <c r="BU450" s="57"/>
      <c r="BV450" s="57"/>
      <c r="BW450" s="57"/>
    </row>
    <row r="451" spans="3:75" ht="21" customHeight="1">
      <c r="C451" s="266"/>
      <c r="D451" s="431"/>
      <c r="E451" s="433"/>
      <c r="F451" s="289" t="s">
        <v>2548</v>
      </c>
      <c r="G451" s="250"/>
      <c r="H451" s="221" t="s">
        <v>156</v>
      </c>
      <c r="I451" s="221" t="s">
        <v>159</v>
      </c>
      <c r="J451" s="221" t="s">
        <v>0</v>
      </c>
      <c r="K451" s="221" t="s">
        <v>160</v>
      </c>
      <c r="L451" s="221" t="s">
        <v>0</v>
      </c>
      <c r="M451" s="221" t="s">
        <v>412</v>
      </c>
      <c r="N451" s="48" t="s">
        <v>162</v>
      </c>
      <c r="O451" s="48" t="s">
        <v>0</v>
      </c>
      <c r="P451" s="48" t="s">
        <v>477</v>
      </c>
      <c r="Q451" s="48"/>
      <c r="R451" s="48"/>
      <c r="S451" s="48"/>
      <c r="T451" s="48"/>
      <c r="U451" s="104"/>
      <c r="V451" s="73"/>
      <c r="W451" s="74"/>
      <c r="X451" s="75"/>
      <c r="Y451" s="299"/>
      <c r="Z451" s="299"/>
      <c r="AA451" s="300"/>
      <c r="AB451" s="300"/>
      <c r="AC451" s="300"/>
      <c r="AD451" s="300"/>
      <c r="AE451" s="300"/>
      <c r="AF451" s="300"/>
      <c r="AG451" s="300"/>
      <c r="AH451" s="300"/>
      <c r="AI451" s="300"/>
      <c r="AJ451" s="300"/>
      <c r="AK451" s="300"/>
      <c r="AL451" s="300"/>
      <c r="AM451" s="300"/>
      <c r="AN451" s="300"/>
      <c r="AO451" s="300"/>
      <c r="AP451" s="300"/>
      <c r="AQ451" s="300"/>
      <c r="AR451" s="300"/>
      <c r="AS451" s="300"/>
      <c r="BI451" s="57"/>
      <c r="BJ451" s="57"/>
      <c r="BK451" s="57"/>
      <c r="BL451" s="57"/>
      <c r="BM451" s="57"/>
      <c r="BN451" s="57"/>
      <c r="BO451" s="57"/>
      <c r="BP451" s="57"/>
      <c r="BQ451" s="57"/>
      <c r="BR451" s="57"/>
      <c r="BS451" s="57"/>
      <c r="BT451" s="57"/>
      <c r="BU451" s="57"/>
      <c r="BV451" s="57"/>
      <c r="BW451" s="57"/>
    </row>
    <row r="452" spans="3:75" ht="21" customHeight="1">
      <c r="C452" s="266"/>
      <c r="D452" s="431"/>
      <c r="E452" s="433"/>
      <c r="F452" s="289" t="s">
        <v>91</v>
      </c>
      <c r="G452" s="250"/>
      <c r="H452" s="221" t="s">
        <v>156</v>
      </c>
      <c r="I452" s="221" t="s">
        <v>159</v>
      </c>
      <c r="J452" s="221" t="s">
        <v>0</v>
      </c>
      <c r="K452" s="221" t="s">
        <v>160</v>
      </c>
      <c r="L452" s="221" t="s">
        <v>0</v>
      </c>
      <c r="M452" s="221" t="s">
        <v>413</v>
      </c>
      <c r="N452" s="48" t="s">
        <v>162</v>
      </c>
      <c r="O452" s="48" t="s">
        <v>0</v>
      </c>
      <c r="P452" s="48" t="s">
        <v>477</v>
      </c>
      <c r="Q452" s="48"/>
      <c r="R452" s="48"/>
      <c r="S452" s="48"/>
      <c r="T452" s="48"/>
      <c r="U452" s="104"/>
      <c r="V452" s="73"/>
      <c r="W452" s="74"/>
      <c r="X452" s="75"/>
      <c r="Y452" s="299"/>
      <c r="Z452" s="299"/>
      <c r="AA452" s="300"/>
      <c r="AB452" s="300"/>
      <c r="AC452" s="300"/>
      <c r="AD452" s="300"/>
      <c r="AE452" s="300"/>
      <c r="AF452" s="300"/>
      <c r="AG452" s="300"/>
      <c r="AH452" s="300"/>
      <c r="AI452" s="300"/>
      <c r="AJ452" s="300"/>
      <c r="AK452" s="300"/>
      <c r="AL452" s="300"/>
      <c r="AM452" s="300"/>
      <c r="AN452" s="300"/>
      <c r="AO452" s="300"/>
      <c r="AP452" s="300"/>
      <c r="AQ452" s="300"/>
      <c r="AR452" s="300"/>
      <c r="AS452" s="300"/>
      <c r="BI452" s="57"/>
      <c r="BJ452" s="57"/>
      <c r="BK452" s="57"/>
      <c r="BL452" s="57"/>
      <c r="BM452" s="57"/>
      <c r="BN452" s="57"/>
      <c r="BO452" s="57"/>
      <c r="BP452" s="57"/>
      <c r="BQ452" s="57"/>
      <c r="BR452" s="57"/>
      <c r="BS452" s="57"/>
      <c r="BT452" s="57"/>
      <c r="BU452" s="57"/>
      <c r="BV452" s="57"/>
      <c r="BW452" s="57"/>
    </row>
    <row r="453" spans="3:75" ht="21" customHeight="1">
      <c r="C453" s="266"/>
      <c r="D453" s="431"/>
      <c r="E453" s="433"/>
      <c r="F453" s="289" t="s">
        <v>92</v>
      </c>
      <c r="G453" s="250"/>
      <c r="H453" s="221" t="s">
        <v>156</v>
      </c>
      <c r="I453" s="221" t="s">
        <v>159</v>
      </c>
      <c r="J453" s="221" t="s">
        <v>0</v>
      </c>
      <c r="K453" s="221" t="s">
        <v>160</v>
      </c>
      <c r="L453" s="221" t="s">
        <v>0</v>
      </c>
      <c r="M453" s="221" t="s">
        <v>414</v>
      </c>
      <c r="N453" s="48" t="s">
        <v>162</v>
      </c>
      <c r="O453" s="48" t="s">
        <v>0</v>
      </c>
      <c r="P453" s="48" t="s">
        <v>477</v>
      </c>
      <c r="Q453" s="48"/>
      <c r="R453" s="48"/>
      <c r="S453" s="48"/>
      <c r="T453" s="48"/>
      <c r="U453" s="104"/>
      <c r="V453" s="73"/>
      <c r="W453" s="74"/>
      <c r="X453" s="75"/>
      <c r="Y453" s="299"/>
      <c r="Z453" s="299"/>
      <c r="AA453" s="300"/>
      <c r="AB453" s="300"/>
      <c r="AC453" s="300"/>
      <c r="AD453" s="300"/>
      <c r="AE453" s="300"/>
      <c r="AF453" s="300"/>
      <c r="AG453" s="300"/>
      <c r="AH453" s="300"/>
      <c r="AI453" s="300"/>
      <c r="AJ453" s="300"/>
      <c r="AK453" s="300"/>
      <c r="AL453" s="300"/>
      <c r="AM453" s="300"/>
      <c r="AN453" s="300"/>
      <c r="AO453" s="300"/>
      <c r="AP453" s="300"/>
      <c r="AQ453" s="300"/>
      <c r="AR453" s="300"/>
      <c r="AS453" s="300"/>
      <c r="BI453" s="57"/>
      <c r="BJ453" s="57"/>
      <c r="BK453" s="57"/>
      <c r="BL453" s="57"/>
      <c r="BM453" s="57"/>
      <c r="BN453" s="57"/>
      <c r="BO453" s="57"/>
      <c r="BP453" s="57"/>
      <c r="BQ453" s="57"/>
      <c r="BR453" s="57"/>
      <c r="BS453" s="57"/>
      <c r="BT453" s="57"/>
      <c r="BU453" s="57"/>
      <c r="BV453" s="57"/>
      <c r="BW453" s="57"/>
    </row>
    <row r="454" spans="3:75" ht="21" customHeight="1">
      <c r="C454" s="266"/>
      <c r="D454" s="431"/>
      <c r="E454" s="433"/>
      <c r="F454" s="289" t="s">
        <v>2549</v>
      </c>
      <c r="G454" s="250"/>
      <c r="H454" s="221" t="s">
        <v>156</v>
      </c>
      <c r="I454" s="221" t="s">
        <v>159</v>
      </c>
      <c r="J454" s="221" t="s">
        <v>0</v>
      </c>
      <c r="K454" s="221" t="s">
        <v>160</v>
      </c>
      <c r="L454" s="221" t="s">
        <v>0</v>
      </c>
      <c r="M454" s="221" t="s">
        <v>415</v>
      </c>
      <c r="N454" s="48" t="s">
        <v>162</v>
      </c>
      <c r="O454" s="48" t="s">
        <v>0</v>
      </c>
      <c r="P454" s="48" t="s">
        <v>477</v>
      </c>
      <c r="Q454" s="48"/>
      <c r="R454" s="48"/>
      <c r="S454" s="48"/>
      <c r="T454" s="48"/>
      <c r="U454" s="104"/>
      <c r="V454" s="73"/>
      <c r="W454" s="74"/>
      <c r="X454" s="75"/>
      <c r="Y454" s="299"/>
      <c r="Z454" s="299"/>
      <c r="AA454" s="300"/>
      <c r="AB454" s="300"/>
      <c r="AC454" s="300"/>
      <c r="AD454" s="300"/>
      <c r="AE454" s="300"/>
      <c r="AF454" s="300"/>
      <c r="AG454" s="300"/>
      <c r="AH454" s="300"/>
      <c r="AI454" s="300"/>
      <c r="AJ454" s="300"/>
      <c r="AK454" s="300"/>
      <c r="AL454" s="300"/>
      <c r="AM454" s="300"/>
      <c r="AN454" s="300"/>
      <c r="AO454" s="300"/>
      <c r="AP454" s="300"/>
      <c r="AQ454" s="300"/>
      <c r="AR454" s="300"/>
      <c r="AS454" s="300"/>
      <c r="BI454" s="57"/>
      <c r="BJ454" s="57"/>
      <c r="BK454" s="57"/>
      <c r="BL454" s="57"/>
      <c r="BM454" s="57"/>
      <c r="BN454" s="57"/>
      <c r="BO454" s="57"/>
      <c r="BP454" s="57"/>
      <c r="BQ454" s="57"/>
      <c r="BR454" s="57"/>
      <c r="BS454" s="57"/>
      <c r="BT454" s="57"/>
      <c r="BU454" s="57"/>
      <c r="BV454" s="57"/>
      <c r="BW454" s="57"/>
    </row>
    <row r="455" spans="3:75" ht="21" customHeight="1">
      <c r="C455" s="266"/>
      <c r="D455" s="431"/>
      <c r="E455" s="433"/>
      <c r="F455" s="289" t="s">
        <v>93</v>
      </c>
      <c r="G455" s="250"/>
      <c r="H455" s="221" t="s">
        <v>156</v>
      </c>
      <c r="I455" s="221" t="s">
        <v>159</v>
      </c>
      <c r="J455" s="221" t="s">
        <v>0</v>
      </c>
      <c r="K455" s="221" t="s">
        <v>160</v>
      </c>
      <c r="L455" s="221" t="s">
        <v>0</v>
      </c>
      <c r="M455" s="221" t="s">
        <v>416</v>
      </c>
      <c r="N455" s="48" t="s">
        <v>162</v>
      </c>
      <c r="O455" s="48" t="s">
        <v>0</v>
      </c>
      <c r="P455" s="48" t="s">
        <v>477</v>
      </c>
      <c r="Q455" s="48"/>
      <c r="R455" s="48"/>
      <c r="S455" s="48"/>
      <c r="T455" s="48"/>
      <c r="U455" s="104"/>
      <c r="V455" s="73"/>
      <c r="W455" s="74"/>
      <c r="X455" s="75"/>
      <c r="Y455" s="299"/>
      <c r="Z455" s="299"/>
      <c r="AA455" s="300"/>
      <c r="AB455" s="300"/>
      <c r="AC455" s="300"/>
      <c r="AD455" s="300"/>
      <c r="AE455" s="300"/>
      <c r="AF455" s="300"/>
      <c r="AG455" s="300"/>
      <c r="AH455" s="300"/>
      <c r="AI455" s="300"/>
      <c r="AJ455" s="300"/>
      <c r="AK455" s="300"/>
      <c r="AL455" s="300"/>
      <c r="AM455" s="300"/>
      <c r="AN455" s="300"/>
      <c r="AO455" s="300"/>
      <c r="AP455" s="300"/>
      <c r="AQ455" s="300"/>
      <c r="AR455" s="300"/>
      <c r="AS455" s="300"/>
      <c r="BI455" s="57"/>
      <c r="BJ455" s="57"/>
      <c r="BK455" s="57"/>
      <c r="BL455" s="57"/>
      <c r="BM455" s="57"/>
      <c r="BN455" s="57"/>
      <c r="BO455" s="57"/>
      <c r="BP455" s="57"/>
      <c r="BQ455" s="57"/>
      <c r="BR455" s="57"/>
      <c r="BS455" s="57"/>
      <c r="BT455" s="57"/>
      <c r="BU455" s="57"/>
      <c r="BV455" s="57"/>
      <c r="BW455" s="57"/>
    </row>
    <row r="456" spans="3:75" ht="21" customHeight="1">
      <c r="C456" s="266"/>
      <c r="D456" s="431"/>
      <c r="E456" s="433"/>
      <c r="F456" s="289" t="s">
        <v>2550</v>
      </c>
      <c r="G456" s="250"/>
      <c r="H456" s="221" t="s">
        <v>156</v>
      </c>
      <c r="I456" s="221" t="s">
        <v>159</v>
      </c>
      <c r="J456" s="221" t="s">
        <v>0</v>
      </c>
      <c r="K456" s="221" t="s">
        <v>160</v>
      </c>
      <c r="L456" s="221" t="s">
        <v>0</v>
      </c>
      <c r="M456" s="221" t="s">
        <v>417</v>
      </c>
      <c r="N456" s="48" t="s">
        <v>162</v>
      </c>
      <c r="O456" s="48" t="s">
        <v>0</v>
      </c>
      <c r="P456" s="48" t="s">
        <v>477</v>
      </c>
      <c r="Q456" s="48"/>
      <c r="R456" s="48"/>
      <c r="S456" s="48"/>
      <c r="T456" s="48"/>
      <c r="U456" s="104"/>
      <c r="V456" s="73"/>
      <c r="W456" s="74"/>
      <c r="X456" s="75"/>
      <c r="Y456" s="299"/>
      <c r="Z456" s="299"/>
      <c r="AA456" s="300"/>
      <c r="AB456" s="300"/>
      <c r="AC456" s="300"/>
      <c r="AD456" s="300"/>
      <c r="AE456" s="300"/>
      <c r="AF456" s="300"/>
      <c r="AG456" s="300"/>
      <c r="AH456" s="300"/>
      <c r="AI456" s="300"/>
      <c r="AJ456" s="300"/>
      <c r="AK456" s="300"/>
      <c r="AL456" s="300"/>
      <c r="AM456" s="300"/>
      <c r="AN456" s="300"/>
      <c r="AO456" s="300"/>
      <c r="AP456" s="300"/>
      <c r="AQ456" s="300"/>
      <c r="AR456" s="300"/>
      <c r="AS456" s="300"/>
      <c r="BI456" s="57"/>
      <c r="BJ456" s="57"/>
      <c r="BK456" s="57"/>
      <c r="BL456" s="57"/>
      <c r="BM456" s="57"/>
      <c r="BN456" s="57"/>
      <c r="BO456" s="57"/>
      <c r="BP456" s="57"/>
      <c r="BQ456" s="57"/>
      <c r="BR456" s="57"/>
      <c r="BS456" s="57"/>
      <c r="BT456" s="57"/>
      <c r="BU456" s="57"/>
      <c r="BV456" s="57"/>
      <c r="BW456" s="57"/>
    </row>
    <row r="457" spans="3:75" ht="21" customHeight="1">
      <c r="C457" s="266"/>
      <c r="D457" s="431"/>
      <c r="E457" s="433"/>
      <c r="F457" s="289" t="s">
        <v>94</v>
      </c>
      <c r="G457" s="250"/>
      <c r="H457" s="221" t="s">
        <v>156</v>
      </c>
      <c r="I457" s="221" t="s">
        <v>159</v>
      </c>
      <c r="J457" s="221" t="s">
        <v>0</v>
      </c>
      <c r="K457" s="221" t="s">
        <v>160</v>
      </c>
      <c r="L457" s="221" t="s">
        <v>0</v>
      </c>
      <c r="M457" s="221" t="s">
        <v>418</v>
      </c>
      <c r="N457" s="48" t="s">
        <v>162</v>
      </c>
      <c r="O457" s="48" t="s">
        <v>0</v>
      </c>
      <c r="P457" s="48" t="s">
        <v>477</v>
      </c>
      <c r="Q457" s="48"/>
      <c r="R457" s="48"/>
      <c r="S457" s="48"/>
      <c r="T457" s="48"/>
      <c r="U457" s="104"/>
      <c r="V457" s="73"/>
      <c r="W457" s="74"/>
      <c r="X457" s="75"/>
      <c r="Y457" s="299"/>
      <c r="Z457" s="299"/>
      <c r="AA457" s="300"/>
      <c r="AB457" s="300"/>
      <c r="AC457" s="300"/>
      <c r="AD457" s="300"/>
      <c r="AE457" s="300"/>
      <c r="AF457" s="300"/>
      <c r="AG457" s="300"/>
      <c r="AH457" s="300"/>
      <c r="AI457" s="300"/>
      <c r="AJ457" s="300"/>
      <c r="AK457" s="300"/>
      <c r="AL457" s="300"/>
      <c r="AM457" s="300"/>
      <c r="AN457" s="300"/>
      <c r="AO457" s="300"/>
      <c r="AP457" s="300"/>
      <c r="AQ457" s="300"/>
      <c r="AR457" s="300"/>
      <c r="AS457" s="300"/>
      <c r="BI457" s="57"/>
      <c r="BJ457" s="57"/>
      <c r="BK457" s="57"/>
      <c r="BL457" s="57"/>
      <c r="BM457" s="57"/>
      <c r="BN457" s="57"/>
      <c r="BO457" s="57"/>
      <c r="BP457" s="57"/>
      <c r="BQ457" s="57"/>
      <c r="BR457" s="57"/>
      <c r="BS457" s="57"/>
      <c r="BT457" s="57"/>
      <c r="BU457" s="57"/>
      <c r="BV457" s="57"/>
      <c r="BW457" s="57"/>
    </row>
    <row r="458" spans="3:75" ht="21" customHeight="1">
      <c r="C458" s="266"/>
      <c r="D458" s="431"/>
      <c r="E458" s="433"/>
      <c r="F458" s="289" t="s">
        <v>95</v>
      </c>
      <c r="G458" s="250"/>
      <c r="H458" s="221" t="s">
        <v>156</v>
      </c>
      <c r="I458" s="221" t="s">
        <v>159</v>
      </c>
      <c r="J458" s="221" t="s">
        <v>0</v>
      </c>
      <c r="K458" s="221" t="s">
        <v>160</v>
      </c>
      <c r="L458" s="221" t="s">
        <v>0</v>
      </c>
      <c r="M458" s="221" t="s">
        <v>419</v>
      </c>
      <c r="N458" s="48" t="s">
        <v>162</v>
      </c>
      <c r="O458" s="48" t="s">
        <v>0</v>
      </c>
      <c r="P458" s="48" t="s">
        <v>477</v>
      </c>
      <c r="Q458" s="48"/>
      <c r="R458" s="48"/>
      <c r="S458" s="48"/>
      <c r="T458" s="48"/>
      <c r="U458" s="104"/>
      <c r="V458" s="73"/>
      <c r="W458" s="74"/>
      <c r="X458" s="75"/>
      <c r="Y458" s="299"/>
      <c r="Z458" s="299"/>
      <c r="AA458" s="300"/>
      <c r="AB458" s="300"/>
      <c r="AC458" s="300"/>
      <c r="AD458" s="300"/>
      <c r="AE458" s="300"/>
      <c r="AF458" s="300"/>
      <c r="AG458" s="300"/>
      <c r="AH458" s="300"/>
      <c r="AI458" s="300"/>
      <c r="AJ458" s="300"/>
      <c r="AK458" s="300"/>
      <c r="AL458" s="300"/>
      <c r="AM458" s="300"/>
      <c r="AN458" s="300"/>
      <c r="AO458" s="300"/>
      <c r="AP458" s="300"/>
      <c r="AQ458" s="300"/>
      <c r="AR458" s="300"/>
      <c r="AS458" s="300"/>
      <c r="BI458" s="57"/>
      <c r="BJ458" s="57"/>
      <c r="BK458" s="57"/>
      <c r="BL458" s="57"/>
      <c r="BM458" s="57"/>
      <c r="BN458" s="57"/>
      <c r="BO458" s="57"/>
      <c r="BP458" s="57"/>
      <c r="BQ458" s="57"/>
      <c r="BR458" s="57"/>
      <c r="BS458" s="57"/>
      <c r="BT458" s="57"/>
      <c r="BU458" s="57"/>
      <c r="BV458" s="57"/>
      <c r="BW458" s="57"/>
    </row>
    <row r="459" spans="3:75" ht="21" customHeight="1">
      <c r="C459" s="266"/>
      <c r="D459" s="431"/>
      <c r="E459" s="433"/>
      <c r="F459" s="289" t="s">
        <v>96</v>
      </c>
      <c r="G459" s="250"/>
      <c r="H459" s="221" t="s">
        <v>156</v>
      </c>
      <c r="I459" s="221" t="s">
        <v>159</v>
      </c>
      <c r="J459" s="221" t="s">
        <v>0</v>
      </c>
      <c r="K459" s="221" t="s">
        <v>160</v>
      </c>
      <c r="L459" s="221" t="s">
        <v>0</v>
      </c>
      <c r="M459" s="221" t="s">
        <v>420</v>
      </c>
      <c r="N459" s="48" t="s">
        <v>162</v>
      </c>
      <c r="O459" s="48" t="s">
        <v>0</v>
      </c>
      <c r="P459" s="48" t="s">
        <v>477</v>
      </c>
      <c r="Q459" s="48"/>
      <c r="R459" s="48"/>
      <c r="S459" s="48"/>
      <c r="T459" s="48"/>
      <c r="U459" s="104"/>
      <c r="V459" s="73"/>
      <c r="W459" s="74"/>
      <c r="X459" s="75"/>
      <c r="Y459" s="299"/>
      <c r="Z459" s="299"/>
      <c r="AA459" s="300"/>
      <c r="AB459" s="300"/>
      <c r="AC459" s="300"/>
      <c r="AD459" s="300"/>
      <c r="AE459" s="300"/>
      <c r="AF459" s="300"/>
      <c r="AG459" s="300"/>
      <c r="AH459" s="300"/>
      <c r="AI459" s="300"/>
      <c r="AJ459" s="300"/>
      <c r="AK459" s="300"/>
      <c r="AL459" s="300"/>
      <c r="AM459" s="300"/>
      <c r="AN459" s="300"/>
      <c r="AO459" s="300"/>
      <c r="AP459" s="300"/>
      <c r="AQ459" s="300"/>
      <c r="AR459" s="300"/>
      <c r="AS459" s="300"/>
      <c r="BI459" s="57"/>
      <c r="BJ459" s="57"/>
      <c r="BK459" s="57"/>
      <c r="BL459" s="57"/>
      <c r="BM459" s="57"/>
      <c r="BN459" s="57"/>
      <c r="BO459" s="57"/>
      <c r="BP459" s="57"/>
      <c r="BQ459" s="57"/>
      <c r="BR459" s="57"/>
      <c r="BS459" s="57"/>
      <c r="BT459" s="57"/>
      <c r="BU459" s="57"/>
      <c r="BV459" s="57"/>
      <c r="BW459" s="57"/>
    </row>
    <row r="460" spans="3:75" ht="21" customHeight="1">
      <c r="C460" s="266"/>
      <c r="D460" s="431"/>
      <c r="E460" s="433"/>
      <c r="F460" s="289" t="s">
        <v>97</v>
      </c>
      <c r="G460" s="250"/>
      <c r="H460" s="221" t="s">
        <v>156</v>
      </c>
      <c r="I460" s="221" t="s">
        <v>159</v>
      </c>
      <c r="J460" s="221" t="s">
        <v>0</v>
      </c>
      <c r="K460" s="221" t="s">
        <v>160</v>
      </c>
      <c r="L460" s="221" t="s">
        <v>0</v>
      </c>
      <c r="M460" s="221" t="s">
        <v>421</v>
      </c>
      <c r="N460" s="48" t="s">
        <v>162</v>
      </c>
      <c r="O460" s="48" t="s">
        <v>0</v>
      </c>
      <c r="P460" s="48" t="s">
        <v>477</v>
      </c>
      <c r="Q460" s="48"/>
      <c r="R460" s="48"/>
      <c r="S460" s="48"/>
      <c r="T460" s="48"/>
      <c r="U460" s="104"/>
      <c r="V460" s="73"/>
      <c r="W460" s="74"/>
      <c r="X460" s="75"/>
      <c r="Y460" s="299"/>
      <c r="Z460" s="299"/>
      <c r="AA460" s="300"/>
      <c r="AB460" s="300"/>
      <c r="AC460" s="300"/>
      <c r="AD460" s="300"/>
      <c r="AE460" s="300"/>
      <c r="AF460" s="300"/>
      <c r="AG460" s="300"/>
      <c r="AH460" s="300"/>
      <c r="AI460" s="300"/>
      <c r="AJ460" s="300"/>
      <c r="AK460" s="300"/>
      <c r="AL460" s="300"/>
      <c r="AM460" s="300"/>
      <c r="AN460" s="300"/>
      <c r="AO460" s="300"/>
      <c r="AP460" s="300"/>
      <c r="AQ460" s="300"/>
      <c r="AR460" s="300"/>
      <c r="AS460" s="300"/>
      <c r="BI460" s="57"/>
      <c r="BJ460" s="57"/>
      <c r="BK460" s="57"/>
      <c r="BL460" s="57"/>
      <c r="BM460" s="57"/>
      <c r="BN460" s="57"/>
      <c r="BO460" s="57"/>
      <c r="BP460" s="57"/>
      <c r="BQ460" s="57"/>
      <c r="BR460" s="57"/>
      <c r="BS460" s="57"/>
      <c r="BT460" s="57"/>
      <c r="BU460" s="57"/>
      <c r="BV460" s="57"/>
      <c r="BW460" s="57"/>
    </row>
    <row r="461" spans="3:75" ht="21" customHeight="1">
      <c r="C461" s="266"/>
      <c r="D461" s="431"/>
      <c r="E461" s="433"/>
      <c r="F461" s="289" t="s">
        <v>2551</v>
      </c>
      <c r="G461" s="250"/>
      <c r="H461" s="221" t="s">
        <v>156</v>
      </c>
      <c r="I461" s="221" t="s">
        <v>159</v>
      </c>
      <c r="J461" s="221" t="s">
        <v>0</v>
      </c>
      <c r="K461" s="221" t="s">
        <v>160</v>
      </c>
      <c r="L461" s="221" t="s">
        <v>0</v>
      </c>
      <c r="M461" s="221" t="s">
        <v>422</v>
      </c>
      <c r="N461" s="48" t="s">
        <v>162</v>
      </c>
      <c r="O461" s="48" t="s">
        <v>0</v>
      </c>
      <c r="P461" s="48" t="s">
        <v>477</v>
      </c>
      <c r="Q461" s="48"/>
      <c r="R461" s="48"/>
      <c r="S461" s="48"/>
      <c r="T461" s="48"/>
      <c r="U461" s="104"/>
      <c r="V461" s="73"/>
      <c r="W461" s="74"/>
      <c r="X461" s="75"/>
      <c r="Y461" s="299"/>
      <c r="Z461" s="301"/>
      <c r="AA461" s="264"/>
      <c r="AB461" s="264"/>
      <c r="AC461" s="264"/>
      <c r="AD461" s="264"/>
      <c r="AE461" s="264"/>
      <c r="AF461" s="264"/>
      <c r="AG461" s="264"/>
      <c r="AH461" s="264"/>
      <c r="AI461" s="264"/>
      <c r="AJ461" s="264"/>
      <c r="AK461" s="264"/>
      <c r="AL461" s="264"/>
      <c r="AM461" s="264"/>
      <c r="AN461" s="264"/>
      <c r="AO461" s="264"/>
      <c r="AP461" s="264"/>
      <c r="AQ461" s="264"/>
      <c r="AR461" s="264"/>
      <c r="AS461" s="264"/>
      <c r="BI461" s="57"/>
      <c r="BJ461" s="57"/>
      <c r="BK461" s="57"/>
      <c r="BL461" s="57"/>
      <c r="BM461" s="57"/>
      <c r="BN461" s="57"/>
      <c r="BO461" s="57"/>
      <c r="BP461" s="57"/>
      <c r="BQ461" s="57"/>
      <c r="BR461" s="57"/>
      <c r="BS461" s="57"/>
      <c r="BT461" s="57"/>
      <c r="BU461" s="57"/>
      <c r="BV461" s="57"/>
      <c r="BW461" s="57"/>
    </row>
    <row r="462" spans="3:75" ht="21" customHeight="1">
      <c r="C462" s="266"/>
      <c r="D462" s="431"/>
      <c r="E462" s="433"/>
      <c r="F462" s="295" t="s">
        <v>2410</v>
      </c>
      <c r="G462" s="250"/>
      <c r="H462" s="221" t="s">
        <v>156</v>
      </c>
      <c r="I462" s="221" t="s">
        <v>159</v>
      </c>
      <c r="J462" s="221" t="s">
        <v>0</v>
      </c>
      <c r="K462" s="221" t="s">
        <v>160</v>
      </c>
      <c r="L462" s="221" t="s">
        <v>0</v>
      </c>
      <c r="M462" s="221" t="s">
        <v>440</v>
      </c>
      <c r="N462" s="48" t="s">
        <v>162</v>
      </c>
      <c r="O462" s="48" t="s">
        <v>0</v>
      </c>
      <c r="P462" s="48" t="s">
        <v>477</v>
      </c>
      <c r="Q462" s="48"/>
      <c r="R462" s="48"/>
      <c r="S462" s="48"/>
      <c r="T462" s="48"/>
      <c r="U462" s="107"/>
      <c r="V462" s="21" t="str">
        <f>IF(OR(SUMPRODUCT(--(V444:V461=""),--(W444:W461=""))&gt;0,COUNTIF(W444:W461,"M")&gt;0,COUNTIF(W444:W461,"X")=18),"",SUM(V444:V461))</f>
        <v/>
      </c>
      <c r="W462" s="22" t="str">
        <f>IF(AND(COUNTIF(W444:W461,"X")=18,SUM(V444:V461)=0,ISNUMBER(V462)),"",IF(COUNTIF(W444:W461,"M")&gt;0,"M",IF(AND(COUNTIF(W444:W461,W444)=18,OR(W444="X",W444="W",W444="Z")),UPPER(W444),"")))</f>
        <v/>
      </c>
      <c r="X462" s="23"/>
      <c r="Y462" s="299"/>
      <c r="Z462" s="299"/>
      <c r="AA462" s="300"/>
      <c r="AB462" s="300"/>
      <c r="AC462" s="300"/>
      <c r="AD462" s="300"/>
      <c r="AE462" s="300"/>
      <c r="AF462" s="300"/>
      <c r="AG462" s="300"/>
      <c r="AH462" s="300"/>
      <c r="AI462" s="300"/>
      <c r="AJ462" s="300"/>
      <c r="AK462" s="300"/>
      <c r="AL462" s="300"/>
      <c r="AM462" s="300"/>
      <c r="AN462" s="300"/>
      <c r="AO462" s="300"/>
      <c r="AP462" s="300"/>
      <c r="AQ462" s="300"/>
      <c r="AR462" s="300"/>
      <c r="AS462" s="300"/>
      <c r="BI462" s="57"/>
      <c r="BJ462" s="57"/>
      <c r="BK462" s="57"/>
      <c r="BL462" s="57"/>
      <c r="BM462" s="57"/>
      <c r="BN462" s="57"/>
      <c r="BO462" s="57"/>
      <c r="BP462" s="57"/>
      <c r="BQ462" s="57"/>
      <c r="BR462" s="57"/>
      <c r="BS462" s="57"/>
      <c r="BT462" s="57"/>
      <c r="BU462" s="57"/>
      <c r="BV462" s="57"/>
      <c r="BW462" s="57"/>
    </row>
    <row r="463" spans="3:75" ht="21" customHeight="1">
      <c r="C463" s="266"/>
      <c r="D463" s="436" t="s">
        <v>2380</v>
      </c>
      <c r="E463" s="329" t="s">
        <v>2411</v>
      </c>
      <c r="F463" s="330"/>
      <c r="G463" s="250"/>
      <c r="H463" s="221" t="s">
        <v>156</v>
      </c>
      <c r="I463" s="221" t="s">
        <v>159</v>
      </c>
      <c r="J463" s="221" t="s">
        <v>0</v>
      </c>
      <c r="K463" s="221" t="s">
        <v>160</v>
      </c>
      <c r="L463" s="221" t="s">
        <v>0</v>
      </c>
      <c r="M463" s="221" t="s">
        <v>423</v>
      </c>
      <c r="N463" s="48" t="s">
        <v>423</v>
      </c>
      <c r="O463" s="48" t="s">
        <v>0</v>
      </c>
      <c r="P463" s="48" t="s">
        <v>477</v>
      </c>
      <c r="Q463" s="48"/>
      <c r="R463" s="48"/>
      <c r="S463" s="48"/>
      <c r="T463" s="48"/>
      <c r="U463" s="104"/>
      <c r="V463" s="73"/>
      <c r="W463" s="74"/>
      <c r="X463" s="75"/>
      <c r="Y463" s="299"/>
      <c r="Z463" s="299"/>
      <c r="AA463" s="300"/>
      <c r="AB463" s="300"/>
      <c r="AC463" s="300"/>
      <c r="AD463" s="300"/>
      <c r="AE463" s="300"/>
      <c r="AF463" s="300"/>
      <c r="AG463" s="300"/>
      <c r="AH463" s="300"/>
      <c r="AI463" s="300"/>
      <c r="AJ463" s="300"/>
      <c r="AK463" s="300"/>
      <c r="AL463" s="300"/>
      <c r="AM463" s="300"/>
      <c r="AN463" s="300"/>
      <c r="AO463" s="300"/>
      <c r="AP463" s="300"/>
      <c r="AQ463" s="300"/>
      <c r="AR463" s="300"/>
      <c r="AS463" s="300"/>
      <c r="BI463" s="57"/>
      <c r="BJ463" s="57"/>
      <c r="BK463" s="57"/>
      <c r="BL463" s="57"/>
      <c r="BM463" s="57"/>
      <c r="BN463" s="57"/>
      <c r="BO463" s="57"/>
      <c r="BP463" s="57"/>
      <c r="BQ463" s="57"/>
      <c r="BR463" s="57"/>
      <c r="BS463" s="57"/>
      <c r="BT463" s="57"/>
      <c r="BU463" s="57"/>
      <c r="BV463" s="57"/>
      <c r="BW463" s="57"/>
    </row>
    <row r="464" spans="3:75" ht="21" customHeight="1">
      <c r="C464" s="266"/>
      <c r="D464" s="436"/>
      <c r="E464" s="331" t="s">
        <v>2383</v>
      </c>
      <c r="F464" s="331"/>
      <c r="G464" s="250"/>
      <c r="H464" s="221" t="s">
        <v>156</v>
      </c>
      <c r="I464" s="221" t="s">
        <v>159</v>
      </c>
      <c r="J464" s="221" t="s">
        <v>0</v>
      </c>
      <c r="K464" s="221" t="s">
        <v>160</v>
      </c>
      <c r="L464" s="221" t="s">
        <v>0</v>
      </c>
      <c r="M464" s="221" t="s">
        <v>428</v>
      </c>
      <c r="N464" s="48" t="s">
        <v>428</v>
      </c>
      <c r="O464" s="48" t="s">
        <v>0</v>
      </c>
      <c r="P464" s="48" t="s">
        <v>477</v>
      </c>
      <c r="Q464" s="48"/>
      <c r="R464" s="48"/>
      <c r="S464" s="48"/>
      <c r="T464" s="48"/>
      <c r="U464" s="111"/>
      <c r="V464" s="21" t="str">
        <f>IF(OR(AND(V295="",W295=""),AND(V300="",W300=""),,AND(V344="",W344=""),AND(V396="",W396=""),AND(V443="",W443=""),AND(V462="",W462=""),AND(V463="",W463=""),AND(W295="X",W300="X",W344="X",W396="X",W443="X",W462="X",W463="X"),OR(W295="M",W300="M",W344="M",W396="M",W443="M",W462="M",W463="M")),"",SUM(V295,V300,V344,V396,V443,V462,V463))</f>
        <v/>
      </c>
      <c r="W464" s="22" t="str">
        <f>IF(AND(AND(W295="X",W300="X",W344="X",W396="X",W443="X",W462="X",W463="X"),SUM(V295,V300,V344,V396,V443,V462,V463)=0,ISNUMBER(V464)),"",IF(OR(W295="M",W300="M",W344="M",W396="M",W443="M",W462="M",W463="M"),"M",IF(AND(W295=W300, W295=W344, W295=W396, W295=W443, W295=W462, W295=W463,OR(W295="X", W295="W", W295="Z")),UPPER(W295),"")))</f>
        <v/>
      </c>
      <c r="X464" s="23"/>
      <c r="Y464" s="270"/>
      <c r="Z464" s="271"/>
      <c r="AA464" s="283"/>
      <c r="AB464" s="283"/>
      <c r="AC464" s="283"/>
      <c r="AD464" s="283"/>
      <c r="AE464" s="283"/>
      <c r="AF464" s="283"/>
      <c r="AG464" s="283"/>
      <c r="AH464" s="283"/>
      <c r="AI464" s="283"/>
      <c r="AJ464" s="283"/>
      <c r="AK464" s="283"/>
      <c r="AL464" s="283"/>
      <c r="AM464" s="283"/>
      <c r="AN464" s="283"/>
      <c r="AO464" s="283"/>
      <c r="AP464" s="283"/>
      <c r="AQ464" s="283"/>
      <c r="AR464" s="283"/>
      <c r="AS464" s="283"/>
      <c r="BI464" s="57"/>
      <c r="BJ464" s="57"/>
      <c r="BK464" s="57"/>
      <c r="BL464" s="57"/>
      <c r="BM464" s="57"/>
      <c r="BN464" s="57"/>
      <c r="BO464" s="57"/>
      <c r="BP464" s="57"/>
      <c r="BQ464" s="57"/>
      <c r="BR464" s="57"/>
      <c r="BS464" s="57"/>
      <c r="BT464" s="57"/>
      <c r="BU464" s="57"/>
      <c r="BV464" s="57"/>
      <c r="BW464" s="57"/>
    </row>
    <row r="465" spans="3:75" ht="3" customHeight="1">
      <c r="C465" s="266"/>
      <c r="D465" s="303"/>
      <c r="E465" s="266"/>
      <c r="F465" s="266"/>
      <c r="G465" s="304"/>
      <c r="H465" s="304"/>
      <c r="I465" s="304"/>
      <c r="J465" s="304"/>
      <c r="K465" s="304"/>
      <c r="L465" s="304"/>
      <c r="M465" s="304"/>
      <c r="N465" s="63"/>
      <c r="O465" s="63"/>
      <c r="P465" s="63"/>
      <c r="Q465" s="63"/>
      <c r="R465" s="63"/>
      <c r="S465" s="63"/>
      <c r="T465" s="63"/>
      <c r="U465" s="64"/>
      <c r="V465" s="266"/>
      <c r="W465" s="266"/>
      <c r="X465" s="266"/>
      <c r="Y465" s="266"/>
      <c r="Z465" s="266"/>
      <c r="BI465" s="57"/>
      <c r="BJ465" s="57"/>
      <c r="BK465" s="57"/>
      <c r="BL465" s="57"/>
      <c r="BM465" s="57"/>
      <c r="BN465" s="57"/>
      <c r="BO465" s="57"/>
      <c r="BP465" s="57"/>
      <c r="BQ465" s="57"/>
      <c r="BR465" s="57"/>
      <c r="BS465" s="57"/>
      <c r="BT465" s="57"/>
      <c r="BU465" s="57"/>
      <c r="BV465" s="57"/>
      <c r="BW465" s="57"/>
    </row>
    <row r="466" spans="3:75" ht="21" customHeight="1">
      <c r="C466" s="266"/>
      <c r="D466" s="425" t="s">
        <v>465</v>
      </c>
      <c r="E466" s="432" t="s">
        <v>2397</v>
      </c>
      <c r="F466" s="289" t="s">
        <v>2435</v>
      </c>
      <c r="G466" s="250"/>
      <c r="H466" s="221" t="s">
        <v>0</v>
      </c>
      <c r="I466" s="221" t="s">
        <v>159</v>
      </c>
      <c r="J466" s="221" t="s">
        <v>0</v>
      </c>
      <c r="K466" s="221" t="s">
        <v>160</v>
      </c>
      <c r="L466" s="221" t="s">
        <v>0</v>
      </c>
      <c r="M466" s="221" t="s">
        <v>206</v>
      </c>
      <c r="N466" s="48" t="s">
        <v>162</v>
      </c>
      <c r="O466" s="48" t="s">
        <v>0</v>
      </c>
      <c r="P466" s="48" t="s">
        <v>477</v>
      </c>
      <c r="Q466" s="48"/>
      <c r="R466" s="48"/>
      <c r="S466" s="48"/>
      <c r="T466" s="48"/>
      <c r="U466" s="104"/>
      <c r="V466" s="21" t="str">
        <f t="shared" ref="V466:V529" si="0">IF(OR(AND(V14="",W14=""),AND(V240="",W240=""),AND(W14="X",W240="X"),OR(W14="M",W240="M")),"",SUM(V14,V240))</f>
        <v/>
      </c>
      <c r="W466" s="22" t="str">
        <f t="shared" ref="W466:W529" si="1">IF(AND(AND(W14="X",W240="X"),SUM(V14,V240)=0,ISNUMBER(V466)),"",IF(OR(W14="M",W240="M"),"M",IF(AND(W14=W240,OR(W14="X",W14="W",W14="Z")),UPPER(W14),"")))</f>
        <v/>
      </c>
      <c r="X466" s="23"/>
      <c r="Y466" s="299"/>
      <c r="Z466" s="302"/>
      <c r="BI466" s="57"/>
      <c r="BJ466" s="57"/>
      <c r="BK466" s="57"/>
      <c r="BL466" s="57"/>
      <c r="BM466" s="57"/>
      <c r="BN466" s="57"/>
      <c r="BO466" s="57"/>
      <c r="BP466" s="57"/>
      <c r="BQ466" s="57"/>
      <c r="BR466" s="57"/>
      <c r="BS466" s="57"/>
      <c r="BT466" s="57"/>
      <c r="BU466" s="57"/>
      <c r="BV466" s="57"/>
      <c r="BW466" s="57"/>
    </row>
    <row r="467" spans="3:75" ht="21" customHeight="1">
      <c r="C467" s="266"/>
      <c r="D467" s="425"/>
      <c r="E467" s="432"/>
      <c r="F467" s="289" t="s">
        <v>3</v>
      </c>
      <c r="G467" s="250"/>
      <c r="H467" s="221" t="s">
        <v>0</v>
      </c>
      <c r="I467" s="221" t="s">
        <v>159</v>
      </c>
      <c r="J467" s="221" t="s">
        <v>0</v>
      </c>
      <c r="K467" s="221" t="s">
        <v>160</v>
      </c>
      <c r="L467" s="221" t="s">
        <v>0</v>
      </c>
      <c r="M467" s="221" t="s">
        <v>207</v>
      </c>
      <c r="N467" s="48" t="s">
        <v>162</v>
      </c>
      <c r="O467" s="48" t="s">
        <v>0</v>
      </c>
      <c r="P467" s="48" t="s">
        <v>477</v>
      </c>
      <c r="Q467" s="48"/>
      <c r="R467" s="48"/>
      <c r="S467" s="48"/>
      <c r="T467" s="48"/>
      <c r="U467" s="104"/>
      <c r="V467" s="21" t="str">
        <f t="shared" si="0"/>
        <v/>
      </c>
      <c r="W467" s="22" t="str">
        <f t="shared" si="1"/>
        <v/>
      </c>
      <c r="X467" s="23"/>
      <c r="Y467" s="299"/>
      <c r="Z467" s="302"/>
      <c r="BI467" s="57"/>
      <c r="BJ467" s="57"/>
      <c r="BK467" s="57"/>
      <c r="BL467" s="57"/>
      <c r="BM467" s="57"/>
      <c r="BN467" s="57"/>
      <c r="BO467" s="57"/>
      <c r="BP467" s="57"/>
      <c r="BQ467" s="57"/>
      <c r="BR467" s="57"/>
      <c r="BS467" s="57"/>
      <c r="BT467" s="57"/>
      <c r="BU467" s="57"/>
      <c r="BV467" s="57"/>
      <c r="BW467" s="57"/>
    </row>
    <row r="468" spans="3:75" ht="21" customHeight="1">
      <c r="C468" s="266"/>
      <c r="D468" s="425"/>
      <c r="E468" s="432"/>
      <c r="F468" s="289" t="s">
        <v>2436</v>
      </c>
      <c r="G468" s="250"/>
      <c r="H468" s="221" t="s">
        <v>0</v>
      </c>
      <c r="I468" s="221" t="s">
        <v>159</v>
      </c>
      <c r="J468" s="221" t="s">
        <v>0</v>
      </c>
      <c r="K468" s="221" t="s">
        <v>160</v>
      </c>
      <c r="L468" s="221" t="s">
        <v>0</v>
      </c>
      <c r="M468" s="221" t="s">
        <v>208</v>
      </c>
      <c r="N468" s="48" t="s">
        <v>162</v>
      </c>
      <c r="O468" s="48" t="s">
        <v>0</v>
      </c>
      <c r="P468" s="48" t="s">
        <v>477</v>
      </c>
      <c r="Q468" s="48"/>
      <c r="R468" s="48"/>
      <c r="S468" s="48"/>
      <c r="T468" s="48"/>
      <c r="U468" s="104"/>
      <c r="V468" s="21" t="str">
        <f t="shared" si="0"/>
        <v/>
      </c>
      <c r="W468" s="22" t="str">
        <f t="shared" si="1"/>
        <v/>
      </c>
      <c r="X468" s="23"/>
      <c r="Y468" s="299"/>
      <c r="Z468" s="302"/>
      <c r="BI468" s="57"/>
      <c r="BJ468" s="57"/>
      <c r="BK468" s="57"/>
      <c r="BL468" s="57"/>
      <c r="BM468" s="57"/>
      <c r="BN468" s="57"/>
      <c r="BO468" s="57"/>
      <c r="BP468" s="57"/>
      <c r="BQ468" s="57"/>
      <c r="BR468" s="57"/>
      <c r="BS468" s="57"/>
      <c r="BT468" s="57"/>
      <c r="BU468" s="57"/>
      <c r="BV468" s="57"/>
      <c r="BW468" s="57"/>
    </row>
    <row r="469" spans="3:75" ht="21" customHeight="1">
      <c r="C469" s="266"/>
      <c r="D469" s="425"/>
      <c r="E469" s="432"/>
      <c r="F469" s="289" t="s">
        <v>4</v>
      </c>
      <c r="G469" s="250"/>
      <c r="H469" s="221" t="s">
        <v>0</v>
      </c>
      <c r="I469" s="221" t="s">
        <v>159</v>
      </c>
      <c r="J469" s="221" t="s">
        <v>0</v>
      </c>
      <c r="K469" s="221" t="s">
        <v>160</v>
      </c>
      <c r="L469" s="221" t="s">
        <v>0</v>
      </c>
      <c r="M469" s="221" t="s">
        <v>209</v>
      </c>
      <c r="N469" s="48" t="s">
        <v>162</v>
      </c>
      <c r="O469" s="48" t="s">
        <v>0</v>
      </c>
      <c r="P469" s="48" t="s">
        <v>477</v>
      </c>
      <c r="Q469" s="48"/>
      <c r="R469" s="48"/>
      <c r="S469" s="48"/>
      <c r="T469" s="48"/>
      <c r="U469" s="104"/>
      <c r="V469" s="21" t="str">
        <f t="shared" si="0"/>
        <v/>
      </c>
      <c r="W469" s="22" t="str">
        <f t="shared" si="1"/>
        <v/>
      </c>
      <c r="X469" s="23"/>
      <c r="Y469" s="299"/>
      <c r="Z469" s="302"/>
      <c r="BI469" s="57"/>
      <c r="BJ469" s="57"/>
      <c r="BK469" s="57"/>
      <c r="BL469" s="57"/>
      <c r="BM469" s="57"/>
      <c r="BN469" s="57"/>
      <c r="BO469" s="57"/>
      <c r="BP469" s="57"/>
      <c r="BQ469" s="57"/>
      <c r="BR469" s="57"/>
      <c r="BS469" s="57"/>
      <c r="BT469" s="57"/>
      <c r="BU469" s="57"/>
      <c r="BV469" s="57"/>
      <c r="BW469" s="57"/>
    </row>
    <row r="470" spans="3:75" ht="21" customHeight="1">
      <c r="C470" s="266"/>
      <c r="D470" s="425"/>
      <c r="E470" s="432"/>
      <c r="F470" s="289" t="s">
        <v>5</v>
      </c>
      <c r="G470" s="250"/>
      <c r="H470" s="221" t="s">
        <v>0</v>
      </c>
      <c r="I470" s="221" t="s">
        <v>159</v>
      </c>
      <c r="J470" s="221" t="s">
        <v>0</v>
      </c>
      <c r="K470" s="221" t="s">
        <v>160</v>
      </c>
      <c r="L470" s="221" t="s">
        <v>0</v>
      </c>
      <c r="M470" s="221" t="s">
        <v>210</v>
      </c>
      <c r="N470" s="48" t="s">
        <v>162</v>
      </c>
      <c r="O470" s="48" t="s">
        <v>0</v>
      </c>
      <c r="P470" s="48" t="s">
        <v>477</v>
      </c>
      <c r="Q470" s="48"/>
      <c r="R470" s="48"/>
      <c r="S470" s="48"/>
      <c r="T470" s="48"/>
      <c r="U470" s="104"/>
      <c r="V470" s="21" t="str">
        <f t="shared" si="0"/>
        <v/>
      </c>
      <c r="W470" s="22" t="str">
        <f t="shared" si="1"/>
        <v/>
      </c>
      <c r="X470" s="23"/>
      <c r="Y470" s="299"/>
      <c r="Z470" s="302"/>
      <c r="BI470" s="57"/>
      <c r="BJ470" s="57"/>
      <c r="BK470" s="57"/>
      <c r="BL470" s="57"/>
      <c r="BM470" s="57"/>
      <c r="BN470" s="57"/>
      <c r="BO470" s="57"/>
      <c r="BP470" s="57"/>
      <c r="BQ470" s="57"/>
      <c r="BR470" s="57"/>
      <c r="BS470" s="57"/>
      <c r="BT470" s="57"/>
      <c r="BU470" s="57"/>
      <c r="BV470" s="57"/>
      <c r="BW470" s="57"/>
    </row>
    <row r="471" spans="3:75" ht="21" customHeight="1">
      <c r="C471" s="266"/>
      <c r="D471" s="425"/>
      <c r="E471" s="432"/>
      <c r="F471" s="289" t="s">
        <v>6</v>
      </c>
      <c r="G471" s="250"/>
      <c r="H471" s="221" t="s">
        <v>0</v>
      </c>
      <c r="I471" s="221" t="s">
        <v>159</v>
      </c>
      <c r="J471" s="221" t="s">
        <v>0</v>
      </c>
      <c r="K471" s="221" t="s">
        <v>160</v>
      </c>
      <c r="L471" s="221" t="s">
        <v>0</v>
      </c>
      <c r="M471" s="221" t="s">
        <v>211</v>
      </c>
      <c r="N471" s="48" t="s">
        <v>162</v>
      </c>
      <c r="O471" s="48" t="s">
        <v>0</v>
      </c>
      <c r="P471" s="48" t="s">
        <v>477</v>
      </c>
      <c r="Q471" s="48"/>
      <c r="R471" s="48"/>
      <c r="S471" s="48"/>
      <c r="T471" s="48"/>
      <c r="U471" s="104"/>
      <c r="V471" s="21" t="str">
        <f t="shared" si="0"/>
        <v/>
      </c>
      <c r="W471" s="22" t="str">
        <f t="shared" si="1"/>
        <v/>
      </c>
      <c r="X471" s="23"/>
      <c r="Y471" s="299"/>
      <c r="Z471" s="302"/>
      <c r="BI471" s="57"/>
      <c r="BJ471" s="57"/>
      <c r="BK471" s="57"/>
      <c r="BL471" s="57"/>
      <c r="BM471" s="57"/>
      <c r="BN471" s="57"/>
      <c r="BO471" s="57"/>
      <c r="BP471" s="57"/>
      <c r="BQ471" s="57"/>
      <c r="BR471" s="57"/>
      <c r="BS471" s="57"/>
      <c r="BT471" s="57"/>
      <c r="BU471" s="57"/>
      <c r="BV471" s="57"/>
      <c r="BW471" s="57"/>
    </row>
    <row r="472" spans="3:75" ht="21" customHeight="1">
      <c r="C472" s="266"/>
      <c r="D472" s="425"/>
      <c r="E472" s="432"/>
      <c r="F472" s="289" t="s">
        <v>434</v>
      </c>
      <c r="G472" s="250"/>
      <c r="H472" s="221" t="s">
        <v>0</v>
      </c>
      <c r="I472" s="221" t="s">
        <v>159</v>
      </c>
      <c r="J472" s="221" t="s">
        <v>0</v>
      </c>
      <c r="K472" s="221" t="s">
        <v>160</v>
      </c>
      <c r="L472" s="221" t="s">
        <v>0</v>
      </c>
      <c r="M472" s="221" t="s">
        <v>213</v>
      </c>
      <c r="N472" s="48" t="s">
        <v>162</v>
      </c>
      <c r="O472" s="48" t="s">
        <v>0</v>
      </c>
      <c r="P472" s="48" t="s">
        <v>477</v>
      </c>
      <c r="Q472" s="48"/>
      <c r="R472" s="48"/>
      <c r="S472" s="48"/>
      <c r="T472" s="48"/>
      <c r="U472" s="104"/>
      <c r="V472" s="21" t="str">
        <f t="shared" si="0"/>
        <v/>
      </c>
      <c r="W472" s="22" t="str">
        <f t="shared" si="1"/>
        <v/>
      </c>
      <c r="X472" s="23"/>
      <c r="Y472" s="299"/>
      <c r="Z472" s="302"/>
      <c r="BI472" s="57"/>
      <c r="BJ472" s="57"/>
      <c r="BK472" s="57"/>
      <c r="BL472" s="57"/>
      <c r="BM472" s="57"/>
      <c r="BN472" s="57"/>
      <c r="BO472" s="57"/>
      <c r="BP472" s="57"/>
      <c r="BQ472" s="57"/>
      <c r="BR472" s="57"/>
      <c r="BS472" s="57"/>
      <c r="BT472" s="57"/>
      <c r="BU472" s="57"/>
      <c r="BV472" s="57"/>
      <c r="BW472" s="57"/>
    </row>
    <row r="473" spans="3:75" ht="21" customHeight="1">
      <c r="C473" s="266"/>
      <c r="D473" s="425"/>
      <c r="E473" s="432"/>
      <c r="F473" s="289" t="s">
        <v>2437</v>
      </c>
      <c r="G473" s="250"/>
      <c r="H473" s="221" t="s">
        <v>0</v>
      </c>
      <c r="I473" s="221" t="s">
        <v>159</v>
      </c>
      <c r="J473" s="221" t="s">
        <v>0</v>
      </c>
      <c r="K473" s="221" t="s">
        <v>160</v>
      </c>
      <c r="L473" s="221" t="s">
        <v>0</v>
      </c>
      <c r="M473" s="221" t="s">
        <v>212</v>
      </c>
      <c r="N473" s="48" t="s">
        <v>162</v>
      </c>
      <c r="O473" s="48" t="s">
        <v>0</v>
      </c>
      <c r="P473" s="48" t="s">
        <v>477</v>
      </c>
      <c r="Q473" s="48"/>
      <c r="R473" s="48"/>
      <c r="S473" s="48"/>
      <c r="T473" s="48"/>
      <c r="U473" s="104"/>
      <c r="V473" s="21" t="str">
        <f t="shared" si="0"/>
        <v/>
      </c>
      <c r="W473" s="22" t="str">
        <f t="shared" si="1"/>
        <v/>
      </c>
      <c r="X473" s="23"/>
      <c r="Y473" s="299"/>
      <c r="Z473" s="302"/>
      <c r="BI473" s="57"/>
      <c r="BJ473" s="57"/>
      <c r="BK473" s="57"/>
      <c r="BL473" s="57"/>
      <c r="BM473" s="57"/>
      <c r="BN473" s="57"/>
      <c r="BO473" s="57"/>
      <c r="BP473" s="57"/>
      <c r="BQ473" s="57"/>
      <c r="BR473" s="57"/>
      <c r="BS473" s="57"/>
      <c r="BT473" s="57"/>
      <c r="BU473" s="57"/>
      <c r="BV473" s="57"/>
      <c r="BW473" s="57"/>
    </row>
    <row r="474" spans="3:75" ht="21" customHeight="1">
      <c r="C474" s="266"/>
      <c r="D474" s="425"/>
      <c r="E474" s="432"/>
      <c r="F474" s="289" t="s">
        <v>2438</v>
      </c>
      <c r="G474" s="250"/>
      <c r="H474" s="221" t="s">
        <v>0</v>
      </c>
      <c r="I474" s="221" t="s">
        <v>159</v>
      </c>
      <c r="J474" s="221" t="s">
        <v>0</v>
      </c>
      <c r="K474" s="221" t="s">
        <v>160</v>
      </c>
      <c r="L474" s="221" t="s">
        <v>0</v>
      </c>
      <c r="M474" s="221" t="s">
        <v>214</v>
      </c>
      <c r="N474" s="48" t="s">
        <v>162</v>
      </c>
      <c r="O474" s="48" t="s">
        <v>0</v>
      </c>
      <c r="P474" s="48" t="s">
        <v>477</v>
      </c>
      <c r="Q474" s="48"/>
      <c r="R474" s="48"/>
      <c r="S474" s="48"/>
      <c r="T474" s="48"/>
      <c r="U474" s="104"/>
      <c r="V474" s="21" t="str">
        <f t="shared" si="0"/>
        <v/>
      </c>
      <c r="W474" s="22" t="str">
        <f t="shared" si="1"/>
        <v/>
      </c>
      <c r="X474" s="23"/>
      <c r="Y474" s="299"/>
      <c r="Z474" s="302"/>
      <c r="BI474" s="57"/>
      <c r="BJ474" s="57"/>
      <c r="BK474" s="57"/>
      <c r="BL474" s="57"/>
      <c r="BM474" s="57"/>
      <c r="BN474" s="57"/>
      <c r="BO474" s="57"/>
      <c r="BP474" s="57"/>
      <c r="BQ474" s="57"/>
      <c r="BR474" s="57"/>
      <c r="BS474" s="57"/>
      <c r="BT474" s="57"/>
      <c r="BU474" s="57"/>
      <c r="BV474" s="57"/>
      <c r="BW474" s="57"/>
    </row>
    <row r="475" spans="3:75" ht="21" customHeight="1">
      <c r="C475" s="266"/>
      <c r="D475" s="425"/>
      <c r="E475" s="432"/>
      <c r="F475" s="289" t="s">
        <v>7</v>
      </c>
      <c r="G475" s="250"/>
      <c r="H475" s="221" t="s">
        <v>0</v>
      </c>
      <c r="I475" s="221" t="s">
        <v>159</v>
      </c>
      <c r="J475" s="221" t="s">
        <v>0</v>
      </c>
      <c r="K475" s="221" t="s">
        <v>160</v>
      </c>
      <c r="L475" s="221" t="s">
        <v>0</v>
      </c>
      <c r="M475" s="221" t="s">
        <v>215</v>
      </c>
      <c r="N475" s="48" t="s">
        <v>162</v>
      </c>
      <c r="O475" s="48" t="s">
        <v>0</v>
      </c>
      <c r="P475" s="48" t="s">
        <v>477</v>
      </c>
      <c r="Q475" s="48"/>
      <c r="R475" s="48"/>
      <c r="S475" s="48"/>
      <c r="T475" s="48"/>
      <c r="U475" s="104"/>
      <c r="V475" s="21" t="str">
        <f t="shared" si="0"/>
        <v/>
      </c>
      <c r="W475" s="22" t="str">
        <f t="shared" si="1"/>
        <v/>
      </c>
      <c r="X475" s="23"/>
      <c r="Y475" s="299"/>
      <c r="Z475" s="302"/>
      <c r="BI475" s="57"/>
      <c r="BJ475" s="57"/>
      <c r="BK475" s="57"/>
      <c r="BL475" s="57"/>
      <c r="BM475" s="57"/>
      <c r="BN475" s="57"/>
      <c r="BO475" s="57"/>
      <c r="BP475" s="57"/>
      <c r="BQ475" s="57"/>
      <c r="BR475" s="57"/>
      <c r="BS475" s="57"/>
      <c r="BT475" s="57"/>
      <c r="BU475" s="57"/>
      <c r="BV475" s="57"/>
      <c r="BW475" s="57"/>
    </row>
    <row r="476" spans="3:75" ht="21" customHeight="1">
      <c r="C476" s="266"/>
      <c r="D476" s="425"/>
      <c r="E476" s="432"/>
      <c r="F476" s="289" t="s">
        <v>2439</v>
      </c>
      <c r="G476" s="250"/>
      <c r="H476" s="221" t="s">
        <v>0</v>
      </c>
      <c r="I476" s="221" t="s">
        <v>159</v>
      </c>
      <c r="J476" s="221" t="s">
        <v>0</v>
      </c>
      <c r="K476" s="221" t="s">
        <v>160</v>
      </c>
      <c r="L476" s="221" t="s">
        <v>0</v>
      </c>
      <c r="M476" s="221" t="s">
        <v>216</v>
      </c>
      <c r="N476" s="48" t="s">
        <v>162</v>
      </c>
      <c r="O476" s="48" t="s">
        <v>0</v>
      </c>
      <c r="P476" s="48" t="s">
        <v>477</v>
      </c>
      <c r="Q476" s="48"/>
      <c r="R476" s="48"/>
      <c r="S476" s="48"/>
      <c r="T476" s="48"/>
      <c r="U476" s="104"/>
      <c r="V476" s="21" t="str">
        <f t="shared" si="0"/>
        <v/>
      </c>
      <c r="W476" s="22" t="str">
        <f t="shared" si="1"/>
        <v/>
      </c>
      <c r="X476" s="23"/>
      <c r="Y476" s="299"/>
      <c r="Z476" s="302"/>
      <c r="BI476" s="57"/>
      <c r="BJ476" s="57"/>
      <c r="BK476" s="57"/>
      <c r="BL476" s="57"/>
      <c r="BM476" s="57"/>
      <c r="BN476" s="57"/>
      <c r="BO476" s="57"/>
      <c r="BP476" s="57"/>
      <c r="BQ476" s="57"/>
      <c r="BR476" s="57"/>
      <c r="BS476" s="57"/>
      <c r="BT476" s="57"/>
      <c r="BU476" s="57"/>
      <c r="BV476" s="57"/>
      <c r="BW476" s="57"/>
    </row>
    <row r="477" spans="3:75" ht="21" customHeight="1">
      <c r="C477" s="266"/>
      <c r="D477" s="425"/>
      <c r="E477" s="432"/>
      <c r="F477" s="289" t="s">
        <v>8</v>
      </c>
      <c r="G477" s="250"/>
      <c r="H477" s="221" t="s">
        <v>0</v>
      </c>
      <c r="I477" s="221" t="s">
        <v>159</v>
      </c>
      <c r="J477" s="221" t="s">
        <v>0</v>
      </c>
      <c r="K477" s="221" t="s">
        <v>160</v>
      </c>
      <c r="L477" s="221" t="s">
        <v>0</v>
      </c>
      <c r="M477" s="221" t="s">
        <v>217</v>
      </c>
      <c r="N477" s="48" t="s">
        <v>162</v>
      </c>
      <c r="O477" s="48" t="s">
        <v>0</v>
      </c>
      <c r="P477" s="48" t="s">
        <v>477</v>
      </c>
      <c r="Q477" s="48"/>
      <c r="R477" s="48"/>
      <c r="S477" s="48"/>
      <c r="T477" s="48"/>
      <c r="U477" s="104"/>
      <c r="V477" s="21" t="str">
        <f t="shared" si="0"/>
        <v/>
      </c>
      <c r="W477" s="22" t="str">
        <f t="shared" si="1"/>
        <v/>
      </c>
      <c r="X477" s="23"/>
      <c r="Y477" s="299"/>
      <c r="Z477" s="302"/>
      <c r="BI477" s="57"/>
      <c r="BJ477" s="57"/>
      <c r="BK477" s="57"/>
      <c r="BL477" s="57"/>
      <c r="BM477" s="57"/>
      <c r="BN477" s="57"/>
      <c r="BO477" s="57"/>
      <c r="BP477" s="57"/>
      <c r="BQ477" s="57"/>
      <c r="BR477" s="57"/>
      <c r="BS477" s="57"/>
      <c r="BT477" s="57"/>
      <c r="BU477" s="57"/>
      <c r="BV477" s="57"/>
      <c r="BW477" s="57"/>
    </row>
    <row r="478" spans="3:75" ht="21" customHeight="1">
      <c r="C478" s="266"/>
      <c r="D478" s="425"/>
      <c r="E478" s="432"/>
      <c r="F478" s="289" t="s">
        <v>9</v>
      </c>
      <c r="G478" s="250"/>
      <c r="H478" s="221" t="s">
        <v>0</v>
      </c>
      <c r="I478" s="221" t="s">
        <v>159</v>
      </c>
      <c r="J478" s="221" t="s">
        <v>0</v>
      </c>
      <c r="K478" s="221" t="s">
        <v>160</v>
      </c>
      <c r="L478" s="221" t="s">
        <v>0</v>
      </c>
      <c r="M478" s="221" t="s">
        <v>218</v>
      </c>
      <c r="N478" s="48" t="s">
        <v>162</v>
      </c>
      <c r="O478" s="48" t="s">
        <v>0</v>
      </c>
      <c r="P478" s="48" t="s">
        <v>477</v>
      </c>
      <c r="Q478" s="48"/>
      <c r="R478" s="48"/>
      <c r="S478" s="48"/>
      <c r="T478" s="48"/>
      <c r="U478" s="104"/>
      <c r="V478" s="21" t="str">
        <f t="shared" si="0"/>
        <v/>
      </c>
      <c r="W478" s="22" t="str">
        <f t="shared" si="1"/>
        <v/>
      </c>
      <c r="X478" s="23"/>
      <c r="Y478" s="299"/>
      <c r="Z478" s="302"/>
      <c r="BI478" s="57"/>
      <c r="BJ478" s="57"/>
      <c r="BK478" s="57"/>
      <c r="BL478" s="57"/>
      <c r="BM478" s="57"/>
      <c r="BN478" s="57"/>
      <c r="BO478" s="57"/>
      <c r="BP478" s="57"/>
      <c r="BQ478" s="57"/>
      <c r="BR478" s="57"/>
      <c r="BS478" s="57"/>
      <c r="BT478" s="57"/>
      <c r="BU478" s="57"/>
      <c r="BV478" s="57"/>
      <c r="BW478" s="57"/>
    </row>
    <row r="479" spans="3:75" ht="21" customHeight="1">
      <c r="C479" s="266"/>
      <c r="D479" s="425"/>
      <c r="E479" s="432"/>
      <c r="F479" s="289" t="s">
        <v>2440</v>
      </c>
      <c r="G479" s="250"/>
      <c r="H479" s="221" t="s">
        <v>0</v>
      </c>
      <c r="I479" s="221" t="s">
        <v>159</v>
      </c>
      <c r="J479" s="221" t="s">
        <v>0</v>
      </c>
      <c r="K479" s="221" t="s">
        <v>160</v>
      </c>
      <c r="L479" s="221" t="s">
        <v>0</v>
      </c>
      <c r="M479" s="221" t="s">
        <v>435</v>
      </c>
      <c r="N479" s="48" t="s">
        <v>162</v>
      </c>
      <c r="O479" s="48" t="s">
        <v>0</v>
      </c>
      <c r="P479" s="48" t="s">
        <v>477</v>
      </c>
      <c r="Q479" s="48"/>
      <c r="R479" s="48"/>
      <c r="S479" s="48"/>
      <c r="T479" s="48"/>
      <c r="U479" s="104"/>
      <c r="V479" s="21" t="str">
        <f t="shared" si="0"/>
        <v/>
      </c>
      <c r="W479" s="22" t="str">
        <f t="shared" si="1"/>
        <v/>
      </c>
      <c r="X479" s="23"/>
      <c r="Y479" s="299"/>
      <c r="Z479" s="302"/>
      <c r="BI479" s="57"/>
      <c r="BJ479" s="57"/>
      <c r="BK479" s="57"/>
      <c r="BL479" s="57"/>
      <c r="BM479" s="57"/>
      <c r="BN479" s="57"/>
      <c r="BO479" s="57"/>
      <c r="BP479" s="57"/>
      <c r="BQ479" s="57"/>
      <c r="BR479" s="57"/>
      <c r="BS479" s="57"/>
      <c r="BT479" s="57"/>
      <c r="BU479" s="57"/>
      <c r="BV479" s="57"/>
      <c r="BW479" s="57"/>
    </row>
    <row r="480" spans="3:75" ht="21" customHeight="1">
      <c r="C480" s="266"/>
      <c r="D480" s="425"/>
      <c r="E480" s="432"/>
      <c r="F480" s="289" t="s">
        <v>10</v>
      </c>
      <c r="G480" s="250"/>
      <c r="H480" s="221" t="s">
        <v>0</v>
      </c>
      <c r="I480" s="221" t="s">
        <v>159</v>
      </c>
      <c r="J480" s="221" t="s">
        <v>0</v>
      </c>
      <c r="K480" s="221" t="s">
        <v>160</v>
      </c>
      <c r="L480" s="221" t="s">
        <v>0</v>
      </c>
      <c r="M480" s="221" t="s">
        <v>219</v>
      </c>
      <c r="N480" s="48" t="s">
        <v>162</v>
      </c>
      <c r="O480" s="48" t="s">
        <v>0</v>
      </c>
      <c r="P480" s="48" t="s">
        <v>477</v>
      </c>
      <c r="Q480" s="48"/>
      <c r="R480" s="48"/>
      <c r="S480" s="48"/>
      <c r="T480" s="48"/>
      <c r="U480" s="104"/>
      <c r="V480" s="21" t="str">
        <f t="shared" si="0"/>
        <v/>
      </c>
      <c r="W480" s="22" t="str">
        <f t="shared" si="1"/>
        <v/>
      </c>
      <c r="X480" s="23"/>
      <c r="Y480" s="299"/>
      <c r="Z480" s="302"/>
      <c r="BI480" s="57"/>
      <c r="BJ480" s="57"/>
      <c r="BK480" s="57"/>
      <c r="BL480" s="57"/>
      <c r="BM480" s="57"/>
      <c r="BN480" s="57"/>
      <c r="BO480" s="57"/>
      <c r="BP480" s="57"/>
      <c r="BQ480" s="57"/>
      <c r="BR480" s="57"/>
      <c r="BS480" s="57"/>
      <c r="BT480" s="57"/>
      <c r="BU480" s="57"/>
      <c r="BV480" s="57"/>
      <c r="BW480" s="57"/>
    </row>
    <row r="481" spans="3:75" ht="21" customHeight="1">
      <c r="C481" s="266"/>
      <c r="D481" s="425"/>
      <c r="E481" s="432"/>
      <c r="F481" s="289" t="s">
        <v>2441</v>
      </c>
      <c r="G481" s="250"/>
      <c r="H481" s="221" t="s">
        <v>0</v>
      </c>
      <c r="I481" s="221" t="s">
        <v>159</v>
      </c>
      <c r="J481" s="221" t="s">
        <v>0</v>
      </c>
      <c r="K481" s="221" t="s">
        <v>160</v>
      </c>
      <c r="L481" s="221" t="s">
        <v>0</v>
      </c>
      <c r="M481" s="221" t="s">
        <v>220</v>
      </c>
      <c r="N481" s="48" t="s">
        <v>162</v>
      </c>
      <c r="O481" s="48" t="s">
        <v>0</v>
      </c>
      <c r="P481" s="48" t="s">
        <v>477</v>
      </c>
      <c r="Q481" s="48"/>
      <c r="R481" s="48"/>
      <c r="S481" s="48"/>
      <c r="T481" s="48"/>
      <c r="U481" s="104"/>
      <c r="V481" s="21" t="str">
        <f t="shared" si="0"/>
        <v/>
      </c>
      <c r="W481" s="22" t="str">
        <f t="shared" si="1"/>
        <v/>
      </c>
      <c r="X481" s="23"/>
      <c r="Y481" s="299"/>
      <c r="Z481" s="302"/>
      <c r="BI481" s="57"/>
      <c r="BJ481" s="57"/>
      <c r="BK481" s="57"/>
      <c r="BL481" s="57"/>
      <c r="BM481" s="57"/>
      <c r="BN481" s="57"/>
      <c r="BO481" s="57"/>
      <c r="BP481" s="57"/>
      <c r="BQ481" s="57"/>
      <c r="BR481" s="57"/>
      <c r="BS481" s="57"/>
      <c r="BT481" s="57"/>
      <c r="BU481" s="57"/>
      <c r="BV481" s="57"/>
      <c r="BW481" s="57"/>
    </row>
    <row r="482" spans="3:75" ht="21" customHeight="1">
      <c r="C482" s="266"/>
      <c r="D482" s="425"/>
      <c r="E482" s="432"/>
      <c r="F482" s="289" t="s">
        <v>2442</v>
      </c>
      <c r="G482" s="250"/>
      <c r="H482" s="221" t="s">
        <v>0</v>
      </c>
      <c r="I482" s="221" t="s">
        <v>159</v>
      </c>
      <c r="J482" s="221" t="s">
        <v>0</v>
      </c>
      <c r="K482" s="221" t="s">
        <v>160</v>
      </c>
      <c r="L482" s="221" t="s">
        <v>0</v>
      </c>
      <c r="M482" s="221" t="s">
        <v>221</v>
      </c>
      <c r="N482" s="48" t="s">
        <v>162</v>
      </c>
      <c r="O482" s="48" t="s">
        <v>0</v>
      </c>
      <c r="P482" s="48" t="s">
        <v>477</v>
      </c>
      <c r="Q482" s="48"/>
      <c r="R482" s="48"/>
      <c r="S482" s="48"/>
      <c r="T482" s="48"/>
      <c r="U482" s="104"/>
      <c r="V482" s="21" t="str">
        <f t="shared" si="0"/>
        <v/>
      </c>
      <c r="W482" s="22" t="str">
        <f t="shared" si="1"/>
        <v/>
      </c>
      <c r="X482" s="23"/>
      <c r="Y482" s="299"/>
      <c r="Z482" s="302"/>
      <c r="BI482" s="57"/>
      <c r="BJ482" s="57"/>
      <c r="BK482" s="57"/>
      <c r="BL482" s="57"/>
      <c r="BM482" s="57"/>
      <c r="BN482" s="57"/>
      <c r="BO482" s="57"/>
      <c r="BP482" s="57"/>
      <c r="BQ482" s="57"/>
      <c r="BR482" s="57"/>
      <c r="BS482" s="57"/>
      <c r="BT482" s="57"/>
      <c r="BU482" s="57"/>
      <c r="BV482" s="57"/>
      <c r="BW482" s="57"/>
    </row>
    <row r="483" spans="3:75" ht="21" customHeight="1">
      <c r="C483" s="266"/>
      <c r="D483" s="425"/>
      <c r="E483" s="432"/>
      <c r="F483" s="289" t="s">
        <v>11</v>
      </c>
      <c r="G483" s="250"/>
      <c r="H483" s="221" t="s">
        <v>0</v>
      </c>
      <c r="I483" s="221" t="s">
        <v>159</v>
      </c>
      <c r="J483" s="221" t="s">
        <v>0</v>
      </c>
      <c r="K483" s="221" t="s">
        <v>160</v>
      </c>
      <c r="L483" s="221" t="s">
        <v>0</v>
      </c>
      <c r="M483" s="221" t="s">
        <v>222</v>
      </c>
      <c r="N483" s="48" t="s">
        <v>162</v>
      </c>
      <c r="O483" s="48" t="s">
        <v>0</v>
      </c>
      <c r="P483" s="48" t="s">
        <v>477</v>
      </c>
      <c r="Q483" s="48"/>
      <c r="R483" s="48"/>
      <c r="S483" s="48"/>
      <c r="T483" s="48"/>
      <c r="U483" s="104"/>
      <c r="V483" s="21" t="str">
        <f t="shared" si="0"/>
        <v/>
      </c>
      <c r="W483" s="22" t="str">
        <f t="shared" si="1"/>
        <v/>
      </c>
      <c r="X483" s="23"/>
      <c r="Y483" s="299"/>
      <c r="Z483" s="302"/>
      <c r="BI483" s="57"/>
      <c r="BJ483" s="57"/>
      <c r="BK483" s="57"/>
      <c r="BL483" s="57"/>
      <c r="BM483" s="57"/>
      <c r="BN483" s="57"/>
      <c r="BO483" s="57"/>
      <c r="BP483" s="57"/>
      <c r="BQ483" s="57"/>
      <c r="BR483" s="57"/>
      <c r="BS483" s="57"/>
      <c r="BT483" s="57"/>
      <c r="BU483" s="57"/>
      <c r="BV483" s="57"/>
      <c r="BW483" s="57"/>
    </row>
    <row r="484" spans="3:75" ht="21" customHeight="1">
      <c r="C484" s="266"/>
      <c r="D484" s="425"/>
      <c r="E484" s="432"/>
      <c r="F484" s="329" t="s">
        <v>2598</v>
      </c>
      <c r="G484" s="250"/>
      <c r="H484" s="221" t="s">
        <v>0</v>
      </c>
      <c r="I484" s="221" t="s">
        <v>159</v>
      </c>
      <c r="J484" s="221" t="s">
        <v>0</v>
      </c>
      <c r="K484" s="221" t="s">
        <v>160</v>
      </c>
      <c r="L484" s="221" t="s">
        <v>0</v>
      </c>
      <c r="M484" s="221" t="s">
        <v>252</v>
      </c>
      <c r="N484" s="48" t="s">
        <v>162</v>
      </c>
      <c r="O484" s="48" t="s">
        <v>0</v>
      </c>
      <c r="P484" s="48" t="s">
        <v>477</v>
      </c>
      <c r="Q484" s="48"/>
      <c r="R484" s="48"/>
      <c r="S484" s="48"/>
      <c r="T484" s="48"/>
      <c r="U484" s="104"/>
      <c r="V484" s="21" t="str">
        <f t="shared" si="0"/>
        <v/>
      </c>
      <c r="W484" s="22" t="str">
        <f t="shared" si="1"/>
        <v/>
      </c>
      <c r="X484" s="23"/>
      <c r="Y484" s="299"/>
      <c r="Z484" s="302"/>
      <c r="BI484" s="57"/>
      <c r="BJ484" s="57"/>
      <c r="BK484" s="57"/>
      <c r="BL484" s="57"/>
      <c r="BM484" s="57"/>
      <c r="BN484" s="57"/>
      <c r="BO484" s="57"/>
      <c r="BP484" s="57"/>
      <c r="BQ484" s="57"/>
      <c r="BR484" s="57"/>
      <c r="BS484" s="57"/>
      <c r="BT484" s="57"/>
      <c r="BU484" s="57"/>
      <c r="BV484" s="57"/>
      <c r="BW484" s="57"/>
    </row>
    <row r="485" spans="3:75" ht="21" customHeight="1">
      <c r="C485" s="266"/>
      <c r="D485" s="425"/>
      <c r="E485" s="432"/>
      <c r="F485" s="289" t="s">
        <v>2443</v>
      </c>
      <c r="G485" s="250"/>
      <c r="H485" s="221" t="s">
        <v>0</v>
      </c>
      <c r="I485" s="221" t="s">
        <v>159</v>
      </c>
      <c r="J485" s="221" t="s">
        <v>0</v>
      </c>
      <c r="K485" s="221" t="s">
        <v>160</v>
      </c>
      <c r="L485" s="221" t="s">
        <v>0</v>
      </c>
      <c r="M485" s="221" t="s">
        <v>223</v>
      </c>
      <c r="N485" s="48" t="s">
        <v>162</v>
      </c>
      <c r="O485" s="48" t="s">
        <v>0</v>
      </c>
      <c r="P485" s="48" t="s">
        <v>477</v>
      </c>
      <c r="Q485" s="48"/>
      <c r="R485" s="48"/>
      <c r="S485" s="48"/>
      <c r="T485" s="48"/>
      <c r="U485" s="104"/>
      <c r="V485" s="21" t="str">
        <f t="shared" si="0"/>
        <v/>
      </c>
      <c r="W485" s="22" t="str">
        <f t="shared" si="1"/>
        <v/>
      </c>
      <c r="X485" s="23"/>
      <c r="Y485" s="299"/>
      <c r="Z485" s="302"/>
      <c r="BI485" s="57"/>
      <c r="BJ485" s="57"/>
      <c r="BK485" s="57"/>
      <c r="BL485" s="57"/>
      <c r="BM485" s="57"/>
      <c r="BN485" s="57"/>
      <c r="BO485" s="57"/>
      <c r="BP485" s="57"/>
      <c r="BQ485" s="57"/>
      <c r="BR485" s="57"/>
      <c r="BS485" s="57"/>
      <c r="BT485" s="57"/>
      <c r="BU485" s="57"/>
      <c r="BV485" s="57"/>
      <c r="BW485" s="57"/>
    </row>
    <row r="486" spans="3:75" ht="21" customHeight="1">
      <c r="C486" s="266"/>
      <c r="D486" s="425"/>
      <c r="E486" s="432"/>
      <c r="F486" s="289" t="s">
        <v>2444</v>
      </c>
      <c r="G486" s="250"/>
      <c r="H486" s="221" t="s">
        <v>0</v>
      </c>
      <c r="I486" s="221" t="s">
        <v>159</v>
      </c>
      <c r="J486" s="221" t="s">
        <v>0</v>
      </c>
      <c r="K486" s="221" t="s">
        <v>160</v>
      </c>
      <c r="L486" s="221" t="s">
        <v>0</v>
      </c>
      <c r="M486" s="221" t="s">
        <v>224</v>
      </c>
      <c r="N486" s="48" t="s">
        <v>162</v>
      </c>
      <c r="O486" s="48" t="s">
        <v>0</v>
      </c>
      <c r="P486" s="48" t="s">
        <v>477</v>
      </c>
      <c r="Q486" s="48"/>
      <c r="R486" s="48"/>
      <c r="S486" s="48"/>
      <c r="T486" s="48"/>
      <c r="U486" s="104"/>
      <c r="V486" s="21" t="str">
        <f t="shared" si="0"/>
        <v/>
      </c>
      <c r="W486" s="22" t="str">
        <f t="shared" si="1"/>
        <v/>
      </c>
      <c r="X486" s="23"/>
      <c r="Y486" s="299"/>
      <c r="Z486" s="302"/>
      <c r="BI486" s="57"/>
      <c r="BJ486" s="57"/>
      <c r="BK486" s="57"/>
      <c r="BL486" s="57"/>
      <c r="BM486" s="57"/>
      <c r="BN486" s="57"/>
      <c r="BO486" s="57"/>
      <c r="BP486" s="57"/>
      <c r="BQ486" s="57"/>
      <c r="BR486" s="57"/>
      <c r="BS486" s="57"/>
      <c r="BT486" s="57"/>
      <c r="BU486" s="57"/>
      <c r="BV486" s="57"/>
      <c r="BW486" s="57"/>
    </row>
    <row r="487" spans="3:75" ht="21" customHeight="1">
      <c r="C487" s="266"/>
      <c r="D487" s="425"/>
      <c r="E487" s="432"/>
      <c r="F487" s="289" t="s">
        <v>12</v>
      </c>
      <c r="G487" s="250"/>
      <c r="H487" s="221" t="s">
        <v>0</v>
      </c>
      <c r="I487" s="221" t="s">
        <v>159</v>
      </c>
      <c r="J487" s="221" t="s">
        <v>0</v>
      </c>
      <c r="K487" s="221" t="s">
        <v>160</v>
      </c>
      <c r="L487" s="221" t="s">
        <v>0</v>
      </c>
      <c r="M487" s="221" t="s">
        <v>225</v>
      </c>
      <c r="N487" s="48" t="s">
        <v>162</v>
      </c>
      <c r="O487" s="48" t="s">
        <v>0</v>
      </c>
      <c r="P487" s="48" t="s">
        <v>477</v>
      </c>
      <c r="Q487" s="48"/>
      <c r="R487" s="48"/>
      <c r="S487" s="48"/>
      <c r="T487" s="48"/>
      <c r="U487" s="104"/>
      <c r="V487" s="21" t="str">
        <f t="shared" si="0"/>
        <v/>
      </c>
      <c r="W487" s="22" t="str">
        <f t="shared" si="1"/>
        <v/>
      </c>
      <c r="X487" s="23"/>
      <c r="Y487" s="299"/>
      <c r="Z487" s="302"/>
      <c r="BI487" s="57"/>
      <c r="BJ487" s="57"/>
      <c r="BK487" s="57"/>
      <c r="BL487" s="57"/>
      <c r="BM487" s="57"/>
      <c r="BN487" s="57"/>
      <c r="BO487" s="57"/>
      <c r="BP487" s="57"/>
      <c r="BQ487" s="57"/>
      <c r="BR487" s="57"/>
      <c r="BS487" s="57"/>
      <c r="BT487" s="57"/>
      <c r="BU487" s="57"/>
      <c r="BV487" s="57"/>
      <c r="BW487" s="57"/>
    </row>
    <row r="488" spans="3:75" ht="21" customHeight="1">
      <c r="C488" s="266"/>
      <c r="D488" s="425"/>
      <c r="E488" s="432"/>
      <c r="F488" s="289" t="s">
        <v>13</v>
      </c>
      <c r="G488" s="250"/>
      <c r="H488" s="221" t="s">
        <v>0</v>
      </c>
      <c r="I488" s="221" t="s">
        <v>159</v>
      </c>
      <c r="J488" s="221" t="s">
        <v>0</v>
      </c>
      <c r="K488" s="221" t="s">
        <v>160</v>
      </c>
      <c r="L488" s="221" t="s">
        <v>0</v>
      </c>
      <c r="M488" s="221" t="s">
        <v>226</v>
      </c>
      <c r="N488" s="48" t="s">
        <v>162</v>
      </c>
      <c r="O488" s="48" t="s">
        <v>0</v>
      </c>
      <c r="P488" s="48" t="s">
        <v>477</v>
      </c>
      <c r="Q488" s="48"/>
      <c r="R488" s="48"/>
      <c r="S488" s="48"/>
      <c r="T488" s="48"/>
      <c r="U488" s="104"/>
      <c r="V488" s="21" t="str">
        <f t="shared" si="0"/>
        <v/>
      </c>
      <c r="W488" s="22" t="str">
        <f t="shared" si="1"/>
        <v/>
      </c>
      <c r="X488" s="23"/>
      <c r="Y488" s="299"/>
      <c r="Z488" s="302"/>
      <c r="BI488" s="57"/>
      <c r="BJ488" s="57"/>
      <c r="BK488" s="57"/>
      <c r="BL488" s="57"/>
      <c r="BM488" s="57"/>
      <c r="BN488" s="57"/>
      <c r="BO488" s="57"/>
      <c r="BP488" s="57"/>
      <c r="BQ488" s="57"/>
      <c r="BR488" s="57"/>
      <c r="BS488" s="57"/>
      <c r="BT488" s="57"/>
      <c r="BU488" s="57"/>
      <c r="BV488" s="57"/>
      <c r="BW488" s="57"/>
    </row>
    <row r="489" spans="3:75" ht="21" customHeight="1">
      <c r="C489" s="266"/>
      <c r="D489" s="425"/>
      <c r="E489" s="432"/>
      <c r="F489" s="289" t="s">
        <v>14</v>
      </c>
      <c r="G489" s="250"/>
      <c r="H489" s="221" t="s">
        <v>0</v>
      </c>
      <c r="I489" s="221" t="s">
        <v>159</v>
      </c>
      <c r="J489" s="221" t="s">
        <v>0</v>
      </c>
      <c r="K489" s="221" t="s">
        <v>160</v>
      </c>
      <c r="L489" s="221" t="s">
        <v>0</v>
      </c>
      <c r="M489" s="221" t="s">
        <v>227</v>
      </c>
      <c r="N489" s="48" t="s">
        <v>162</v>
      </c>
      <c r="O489" s="48" t="s">
        <v>0</v>
      </c>
      <c r="P489" s="48" t="s">
        <v>477</v>
      </c>
      <c r="Q489" s="48"/>
      <c r="R489" s="48"/>
      <c r="S489" s="48"/>
      <c r="T489" s="48"/>
      <c r="U489" s="104"/>
      <c r="V489" s="21" t="str">
        <f t="shared" si="0"/>
        <v/>
      </c>
      <c r="W489" s="22" t="str">
        <f t="shared" si="1"/>
        <v/>
      </c>
      <c r="X489" s="23"/>
      <c r="Y489" s="299"/>
      <c r="Z489" s="302"/>
      <c r="BI489" s="57"/>
      <c r="BJ489" s="57"/>
      <c r="BK489" s="57"/>
      <c r="BL489" s="57"/>
      <c r="BM489" s="57"/>
      <c r="BN489" s="57"/>
      <c r="BO489" s="57"/>
      <c r="BP489" s="57"/>
      <c r="BQ489" s="57"/>
      <c r="BR489" s="57"/>
      <c r="BS489" s="57"/>
      <c r="BT489" s="57"/>
      <c r="BU489" s="57"/>
      <c r="BV489" s="57"/>
      <c r="BW489" s="57"/>
    </row>
    <row r="490" spans="3:75" ht="21" customHeight="1">
      <c r="C490" s="266"/>
      <c r="D490" s="425"/>
      <c r="E490" s="432"/>
      <c r="F490" s="289" t="s">
        <v>15</v>
      </c>
      <c r="G490" s="250"/>
      <c r="H490" s="221" t="s">
        <v>0</v>
      </c>
      <c r="I490" s="221" t="s">
        <v>159</v>
      </c>
      <c r="J490" s="221" t="s">
        <v>0</v>
      </c>
      <c r="K490" s="221" t="s">
        <v>160</v>
      </c>
      <c r="L490" s="221" t="s">
        <v>0</v>
      </c>
      <c r="M490" s="221" t="s">
        <v>228</v>
      </c>
      <c r="N490" s="48" t="s">
        <v>162</v>
      </c>
      <c r="O490" s="48" t="s">
        <v>0</v>
      </c>
      <c r="P490" s="48" t="s">
        <v>477</v>
      </c>
      <c r="Q490" s="48"/>
      <c r="R490" s="48"/>
      <c r="S490" s="48"/>
      <c r="T490" s="48"/>
      <c r="U490" s="104"/>
      <c r="V490" s="21" t="str">
        <f t="shared" si="0"/>
        <v/>
      </c>
      <c r="W490" s="22" t="str">
        <f t="shared" si="1"/>
        <v/>
      </c>
      <c r="X490" s="23"/>
      <c r="Y490" s="299"/>
      <c r="Z490" s="302"/>
      <c r="BI490" s="57"/>
      <c r="BJ490" s="57"/>
      <c r="BK490" s="57"/>
      <c r="BL490" s="57"/>
      <c r="BM490" s="57"/>
      <c r="BN490" s="57"/>
      <c r="BO490" s="57"/>
      <c r="BP490" s="57"/>
      <c r="BQ490" s="57"/>
      <c r="BR490" s="57"/>
      <c r="BS490" s="57"/>
      <c r="BT490" s="57"/>
      <c r="BU490" s="57"/>
      <c r="BV490" s="57"/>
      <c r="BW490" s="57"/>
    </row>
    <row r="491" spans="3:75" ht="21" customHeight="1">
      <c r="C491" s="266"/>
      <c r="D491" s="425"/>
      <c r="E491" s="432"/>
      <c r="F491" s="289" t="s">
        <v>16</v>
      </c>
      <c r="G491" s="250"/>
      <c r="H491" s="221" t="s">
        <v>0</v>
      </c>
      <c r="I491" s="221" t="s">
        <v>159</v>
      </c>
      <c r="J491" s="221" t="s">
        <v>0</v>
      </c>
      <c r="K491" s="221" t="s">
        <v>160</v>
      </c>
      <c r="L491" s="221" t="s">
        <v>0</v>
      </c>
      <c r="M491" s="221" t="s">
        <v>229</v>
      </c>
      <c r="N491" s="48" t="s">
        <v>162</v>
      </c>
      <c r="O491" s="48" t="s">
        <v>0</v>
      </c>
      <c r="P491" s="48" t="s">
        <v>477</v>
      </c>
      <c r="Q491" s="48"/>
      <c r="R491" s="48"/>
      <c r="S491" s="48"/>
      <c r="T491" s="48"/>
      <c r="U491" s="104"/>
      <c r="V491" s="21" t="str">
        <f t="shared" si="0"/>
        <v/>
      </c>
      <c r="W491" s="22" t="str">
        <f t="shared" si="1"/>
        <v/>
      </c>
      <c r="X491" s="23"/>
      <c r="Y491" s="299"/>
      <c r="Z491" s="302"/>
      <c r="BI491" s="57"/>
      <c r="BJ491" s="57"/>
      <c r="BK491" s="57"/>
      <c r="BL491" s="57"/>
      <c r="BM491" s="57"/>
      <c r="BN491" s="57"/>
      <c r="BO491" s="57"/>
      <c r="BP491" s="57"/>
      <c r="BQ491" s="57"/>
      <c r="BR491" s="57"/>
      <c r="BS491" s="57"/>
      <c r="BT491" s="57"/>
      <c r="BU491" s="57"/>
      <c r="BV491" s="57"/>
      <c r="BW491" s="57"/>
    </row>
    <row r="492" spans="3:75" ht="21" customHeight="1">
      <c r="C492" s="266"/>
      <c r="D492" s="425"/>
      <c r="E492" s="432"/>
      <c r="F492" s="289" t="s">
        <v>17</v>
      </c>
      <c r="G492" s="250"/>
      <c r="H492" s="221" t="s">
        <v>0</v>
      </c>
      <c r="I492" s="221" t="s">
        <v>159</v>
      </c>
      <c r="J492" s="221" t="s">
        <v>0</v>
      </c>
      <c r="K492" s="221" t="s">
        <v>160</v>
      </c>
      <c r="L492" s="221" t="s">
        <v>0</v>
      </c>
      <c r="M492" s="221" t="s">
        <v>230</v>
      </c>
      <c r="N492" s="48" t="s">
        <v>162</v>
      </c>
      <c r="O492" s="48" t="s">
        <v>0</v>
      </c>
      <c r="P492" s="48" t="s">
        <v>477</v>
      </c>
      <c r="Q492" s="48"/>
      <c r="R492" s="48"/>
      <c r="S492" s="48"/>
      <c r="T492" s="48"/>
      <c r="U492" s="104"/>
      <c r="V492" s="21" t="str">
        <f t="shared" si="0"/>
        <v/>
      </c>
      <c r="W492" s="22" t="str">
        <f t="shared" si="1"/>
        <v/>
      </c>
      <c r="X492" s="23"/>
      <c r="Y492" s="299"/>
      <c r="Z492" s="302"/>
      <c r="BI492" s="57"/>
      <c r="BJ492" s="57"/>
      <c r="BK492" s="57"/>
      <c r="BL492" s="57"/>
      <c r="BM492" s="57"/>
      <c r="BN492" s="57"/>
      <c r="BO492" s="57"/>
      <c r="BP492" s="57"/>
      <c r="BQ492" s="57"/>
      <c r="BR492" s="57"/>
      <c r="BS492" s="57"/>
      <c r="BT492" s="57"/>
      <c r="BU492" s="57"/>
      <c r="BV492" s="57"/>
      <c r="BW492" s="57"/>
    </row>
    <row r="493" spans="3:75" ht="21" customHeight="1">
      <c r="C493" s="266"/>
      <c r="D493" s="425"/>
      <c r="E493" s="432"/>
      <c r="F493" s="289" t="s">
        <v>18</v>
      </c>
      <c r="G493" s="250"/>
      <c r="H493" s="221" t="s">
        <v>0</v>
      </c>
      <c r="I493" s="221" t="s">
        <v>159</v>
      </c>
      <c r="J493" s="221" t="s">
        <v>0</v>
      </c>
      <c r="K493" s="221" t="s">
        <v>160</v>
      </c>
      <c r="L493" s="221" t="s">
        <v>0</v>
      </c>
      <c r="M493" s="221" t="s">
        <v>231</v>
      </c>
      <c r="N493" s="48" t="s">
        <v>162</v>
      </c>
      <c r="O493" s="48" t="s">
        <v>0</v>
      </c>
      <c r="P493" s="48" t="s">
        <v>477</v>
      </c>
      <c r="Q493" s="48"/>
      <c r="R493" s="48"/>
      <c r="S493" s="48"/>
      <c r="T493" s="48"/>
      <c r="U493" s="104"/>
      <c r="V493" s="21" t="str">
        <f t="shared" si="0"/>
        <v/>
      </c>
      <c r="W493" s="22" t="str">
        <f t="shared" si="1"/>
        <v/>
      </c>
      <c r="X493" s="23"/>
      <c r="Y493" s="299"/>
      <c r="Z493" s="302"/>
      <c r="BI493" s="57"/>
      <c r="BJ493" s="57"/>
      <c r="BK493" s="57"/>
      <c r="BL493" s="57"/>
      <c r="BM493" s="57"/>
      <c r="BN493" s="57"/>
      <c r="BO493" s="57"/>
      <c r="BP493" s="57"/>
      <c r="BQ493" s="57"/>
      <c r="BR493" s="57"/>
      <c r="BS493" s="57"/>
      <c r="BT493" s="57"/>
      <c r="BU493" s="57"/>
      <c r="BV493" s="57"/>
      <c r="BW493" s="57"/>
    </row>
    <row r="494" spans="3:75" ht="21" customHeight="1">
      <c r="C494" s="266"/>
      <c r="D494" s="425"/>
      <c r="E494" s="432"/>
      <c r="F494" s="289" t="s">
        <v>2445</v>
      </c>
      <c r="G494" s="250"/>
      <c r="H494" s="221" t="s">
        <v>0</v>
      </c>
      <c r="I494" s="221" t="s">
        <v>159</v>
      </c>
      <c r="J494" s="221" t="s">
        <v>0</v>
      </c>
      <c r="K494" s="221" t="s">
        <v>160</v>
      </c>
      <c r="L494" s="221" t="s">
        <v>0</v>
      </c>
      <c r="M494" s="221" t="s">
        <v>232</v>
      </c>
      <c r="N494" s="48" t="s">
        <v>162</v>
      </c>
      <c r="O494" s="48" t="s">
        <v>0</v>
      </c>
      <c r="P494" s="48" t="s">
        <v>477</v>
      </c>
      <c r="Q494" s="48"/>
      <c r="R494" s="48"/>
      <c r="S494" s="48"/>
      <c r="T494" s="48"/>
      <c r="U494" s="104"/>
      <c r="V494" s="21" t="str">
        <f t="shared" si="0"/>
        <v/>
      </c>
      <c r="W494" s="22" t="str">
        <f t="shared" si="1"/>
        <v/>
      </c>
      <c r="X494" s="23"/>
      <c r="Y494" s="299"/>
      <c r="Z494" s="302"/>
      <c r="BI494" s="57"/>
      <c r="BJ494" s="57"/>
      <c r="BK494" s="57"/>
      <c r="BL494" s="57"/>
      <c r="BM494" s="57"/>
      <c r="BN494" s="57"/>
      <c r="BO494" s="57"/>
      <c r="BP494" s="57"/>
      <c r="BQ494" s="57"/>
      <c r="BR494" s="57"/>
      <c r="BS494" s="57"/>
      <c r="BT494" s="57"/>
      <c r="BU494" s="57"/>
      <c r="BV494" s="57"/>
      <c r="BW494" s="57"/>
    </row>
    <row r="495" spans="3:75" ht="21" customHeight="1">
      <c r="C495" s="266"/>
      <c r="D495" s="425"/>
      <c r="E495" s="432"/>
      <c r="F495" s="289" t="s">
        <v>19</v>
      </c>
      <c r="G495" s="250"/>
      <c r="H495" s="221" t="s">
        <v>0</v>
      </c>
      <c r="I495" s="221" t="s">
        <v>159</v>
      </c>
      <c r="J495" s="221" t="s">
        <v>0</v>
      </c>
      <c r="K495" s="221" t="s">
        <v>160</v>
      </c>
      <c r="L495" s="221" t="s">
        <v>0</v>
      </c>
      <c r="M495" s="221" t="s">
        <v>233</v>
      </c>
      <c r="N495" s="48" t="s">
        <v>162</v>
      </c>
      <c r="O495" s="48" t="s">
        <v>0</v>
      </c>
      <c r="P495" s="48" t="s">
        <v>477</v>
      </c>
      <c r="Q495" s="48"/>
      <c r="R495" s="48"/>
      <c r="S495" s="48"/>
      <c r="T495" s="48"/>
      <c r="U495" s="104"/>
      <c r="V495" s="21" t="str">
        <f t="shared" si="0"/>
        <v/>
      </c>
      <c r="W495" s="22" t="str">
        <f t="shared" si="1"/>
        <v/>
      </c>
      <c r="X495" s="23"/>
      <c r="Y495" s="299"/>
      <c r="Z495" s="302"/>
      <c r="BI495" s="57"/>
      <c r="BJ495" s="57"/>
      <c r="BK495" s="57"/>
      <c r="BL495" s="57"/>
      <c r="BM495" s="57"/>
      <c r="BN495" s="57"/>
      <c r="BO495" s="57"/>
      <c r="BP495" s="57"/>
      <c r="BQ495" s="57"/>
      <c r="BR495" s="57"/>
      <c r="BS495" s="57"/>
      <c r="BT495" s="57"/>
      <c r="BU495" s="57"/>
      <c r="BV495" s="57"/>
      <c r="BW495" s="57"/>
    </row>
    <row r="496" spans="3:75" ht="21" customHeight="1">
      <c r="C496" s="266"/>
      <c r="D496" s="425"/>
      <c r="E496" s="432"/>
      <c r="F496" s="289" t="s">
        <v>20</v>
      </c>
      <c r="G496" s="250"/>
      <c r="H496" s="221" t="s">
        <v>0</v>
      </c>
      <c r="I496" s="221" t="s">
        <v>159</v>
      </c>
      <c r="J496" s="221" t="s">
        <v>0</v>
      </c>
      <c r="K496" s="221" t="s">
        <v>160</v>
      </c>
      <c r="L496" s="221" t="s">
        <v>0</v>
      </c>
      <c r="M496" s="221" t="s">
        <v>234</v>
      </c>
      <c r="N496" s="48" t="s">
        <v>162</v>
      </c>
      <c r="O496" s="48" t="s">
        <v>0</v>
      </c>
      <c r="P496" s="48" t="s">
        <v>477</v>
      </c>
      <c r="Q496" s="48"/>
      <c r="R496" s="48"/>
      <c r="S496" s="48"/>
      <c r="T496" s="48"/>
      <c r="U496" s="104"/>
      <c r="V496" s="21" t="str">
        <f t="shared" si="0"/>
        <v/>
      </c>
      <c r="W496" s="22" t="str">
        <f t="shared" si="1"/>
        <v/>
      </c>
      <c r="X496" s="23"/>
      <c r="Y496" s="299"/>
      <c r="Z496" s="302"/>
      <c r="BI496" s="57"/>
      <c r="BJ496" s="57"/>
      <c r="BK496" s="57"/>
      <c r="BL496" s="57"/>
      <c r="BM496" s="57"/>
      <c r="BN496" s="57"/>
      <c r="BO496" s="57"/>
      <c r="BP496" s="57"/>
      <c r="BQ496" s="57"/>
      <c r="BR496" s="57"/>
      <c r="BS496" s="57"/>
      <c r="BT496" s="57"/>
      <c r="BU496" s="57"/>
      <c r="BV496" s="57"/>
      <c r="BW496" s="57"/>
    </row>
    <row r="497" spans="3:75" ht="21" customHeight="1">
      <c r="C497" s="266"/>
      <c r="D497" s="425"/>
      <c r="E497" s="432"/>
      <c r="F497" s="289" t="s">
        <v>2446</v>
      </c>
      <c r="G497" s="250"/>
      <c r="H497" s="221" t="s">
        <v>0</v>
      </c>
      <c r="I497" s="221" t="s">
        <v>159</v>
      </c>
      <c r="J497" s="221" t="s">
        <v>0</v>
      </c>
      <c r="K497" s="221" t="s">
        <v>160</v>
      </c>
      <c r="L497" s="221" t="s">
        <v>0</v>
      </c>
      <c r="M497" s="221" t="s">
        <v>235</v>
      </c>
      <c r="N497" s="48" t="s">
        <v>162</v>
      </c>
      <c r="O497" s="48" t="s">
        <v>0</v>
      </c>
      <c r="P497" s="48" t="s">
        <v>477</v>
      </c>
      <c r="Q497" s="48"/>
      <c r="R497" s="48"/>
      <c r="S497" s="48"/>
      <c r="T497" s="48"/>
      <c r="U497" s="104"/>
      <c r="V497" s="21" t="str">
        <f t="shared" si="0"/>
        <v/>
      </c>
      <c r="W497" s="22" t="str">
        <f t="shared" si="1"/>
        <v/>
      </c>
      <c r="X497" s="23"/>
      <c r="Y497" s="299"/>
      <c r="Z497" s="302"/>
      <c r="BI497" s="57"/>
      <c r="BJ497" s="57"/>
      <c r="BK497" s="57"/>
      <c r="BL497" s="57"/>
      <c r="BM497" s="57"/>
      <c r="BN497" s="57"/>
      <c r="BO497" s="57"/>
      <c r="BP497" s="57"/>
      <c r="BQ497" s="57"/>
      <c r="BR497" s="57"/>
      <c r="BS497" s="57"/>
      <c r="BT497" s="57"/>
      <c r="BU497" s="57"/>
      <c r="BV497" s="57"/>
      <c r="BW497" s="57"/>
    </row>
    <row r="498" spans="3:75" ht="21" customHeight="1">
      <c r="C498" s="266"/>
      <c r="D498" s="425"/>
      <c r="E498" s="432"/>
      <c r="F498" s="289" t="s">
        <v>21</v>
      </c>
      <c r="G498" s="250"/>
      <c r="H498" s="221" t="s">
        <v>0</v>
      </c>
      <c r="I498" s="221" t="s">
        <v>159</v>
      </c>
      <c r="J498" s="221" t="s">
        <v>0</v>
      </c>
      <c r="K498" s="221" t="s">
        <v>160</v>
      </c>
      <c r="L498" s="221" t="s">
        <v>0</v>
      </c>
      <c r="M498" s="221" t="s">
        <v>236</v>
      </c>
      <c r="N498" s="48" t="s">
        <v>162</v>
      </c>
      <c r="O498" s="48" t="s">
        <v>0</v>
      </c>
      <c r="P498" s="48" t="s">
        <v>477</v>
      </c>
      <c r="Q498" s="48"/>
      <c r="R498" s="48"/>
      <c r="S498" s="48"/>
      <c r="T498" s="48"/>
      <c r="U498" s="104"/>
      <c r="V498" s="21" t="str">
        <f t="shared" si="0"/>
        <v/>
      </c>
      <c r="W498" s="22" t="str">
        <f t="shared" si="1"/>
        <v/>
      </c>
      <c r="X498" s="23"/>
      <c r="Y498" s="299"/>
      <c r="Z498" s="299"/>
      <c r="AD498" s="300"/>
      <c r="AE498" s="300"/>
      <c r="AF498" s="300"/>
      <c r="AG498" s="300"/>
      <c r="AH498" s="300"/>
      <c r="AI498" s="300"/>
      <c r="AJ498" s="300"/>
      <c r="AK498" s="300"/>
      <c r="AL498" s="300"/>
      <c r="AM498" s="300"/>
      <c r="AN498" s="300"/>
      <c r="AO498" s="300"/>
      <c r="AP498" s="300"/>
      <c r="AQ498" s="300"/>
      <c r="AR498" s="300"/>
      <c r="AS498" s="300"/>
      <c r="BI498" s="57"/>
      <c r="BJ498" s="57"/>
      <c r="BK498" s="57"/>
      <c r="BL498" s="57"/>
      <c r="BM498" s="57"/>
      <c r="BN498" s="57"/>
      <c r="BO498" s="57"/>
      <c r="BP498" s="57"/>
      <c r="BQ498" s="57"/>
      <c r="BR498" s="57"/>
      <c r="BS498" s="57"/>
      <c r="BT498" s="57"/>
      <c r="BU498" s="57"/>
      <c r="BV498" s="57"/>
      <c r="BW498" s="57"/>
    </row>
    <row r="499" spans="3:75" ht="21" customHeight="1">
      <c r="C499" s="266"/>
      <c r="D499" s="425"/>
      <c r="E499" s="432"/>
      <c r="F499" s="289" t="s">
        <v>2447</v>
      </c>
      <c r="G499" s="250"/>
      <c r="H499" s="221" t="s">
        <v>0</v>
      </c>
      <c r="I499" s="221" t="s">
        <v>159</v>
      </c>
      <c r="J499" s="221" t="s">
        <v>0</v>
      </c>
      <c r="K499" s="221" t="s">
        <v>160</v>
      </c>
      <c r="L499" s="221" t="s">
        <v>0</v>
      </c>
      <c r="M499" s="221" t="s">
        <v>237</v>
      </c>
      <c r="N499" s="48" t="s">
        <v>162</v>
      </c>
      <c r="O499" s="48" t="s">
        <v>0</v>
      </c>
      <c r="P499" s="48" t="s">
        <v>477</v>
      </c>
      <c r="Q499" s="48"/>
      <c r="R499" s="48"/>
      <c r="S499" s="48"/>
      <c r="T499" s="48"/>
      <c r="U499" s="104"/>
      <c r="V499" s="21" t="str">
        <f t="shared" si="0"/>
        <v/>
      </c>
      <c r="W499" s="22" t="str">
        <f t="shared" si="1"/>
        <v/>
      </c>
      <c r="X499" s="23"/>
      <c r="Y499" s="299"/>
      <c r="Z499" s="299"/>
      <c r="AD499" s="300"/>
      <c r="AE499" s="300"/>
      <c r="AF499" s="300"/>
      <c r="AG499" s="300"/>
      <c r="AH499" s="300"/>
      <c r="AI499" s="300"/>
      <c r="AJ499" s="300"/>
      <c r="AK499" s="300"/>
      <c r="AL499" s="300"/>
      <c r="AM499" s="300"/>
      <c r="AN499" s="300"/>
      <c r="AO499" s="300"/>
      <c r="AP499" s="300"/>
      <c r="AQ499" s="300"/>
      <c r="AR499" s="300"/>
      <c r="AS499" s="300"/>
      <c r="BI499" s="57"/>
      <c r="BJ499" s="57"/>
      <c r="BK499" s="57"/>
      <c r="BL499" s="57"/>
      <c r="BM499" s="57"/>
      <c r="BN499" s="57"/>
      <c r="BO499" s="57"/>
      <c r="BP499" s="57"/>
      <c r="BQ499" s="57"/>
      <c r="BR499" s="57"/>
      <c r="BS499" s="57"/>
      <c r="BT499" s="57"/>
      <c r="BU499" s="57"/>
      <c r="BV499" s="57"/>
      <c r="BW499" s="57"/>
    </row>
    <row r="500" spans="3:75" ht="21" customHeight="1">
      <c r="C500" s="266"/>
      <c r="D500" s="425"/>
      <c r="E500" s="432"/>
      <c r="F500" s="289" t="s">
        <v>2448</v>
      </c>
      <c r="G500" s="250"/>
      <c r="H500" s="221" t="s">
        <v>0</v>
      </c>
      <c r="I500" s="221" t="s">
        <v>159</v>
      </c>
      <c r="J500" s="221" t="s">
        <v>0</v>
      </c>
      <c r="K500" s="221" t="s">
        <v>160</v>
      </c>
      <c r="L500" s="221" t="s">
        <v>0</v>
      </c>
      <c r="M500" s="221" t="s">
        <v>238</v>
      </c>
      <c r="N500" s="48" t="s">
        <v>162</v>
      </c>
      <c r="O500" s="48" t="s">
        <v>0</v>
      </c>
      <c r="P500" s="48" t="s">
        <v>477</v>
      </c>
      <c r="Q500" s="48"/>
      <c r="R500" s="48"/>
      <c r="S500" s="48"/>
      <c r="T500" s="48"/>
      <c r="U500" s="104"/>
      <c r="V500" s="21" t="str">
        <f t="shared" si="0"/>
        <v/>
      </c>
      <c r="W500" s="22" t="str">
        <f t="shared" si="1"/>
        <v/>
      </c>
      <c r="X500" s="23"/>
      <c r="Y500" s="299"/>
      <c r="Z500" s="299"/>
      <c r="AD500" s="300"/>
      <c r="AE500" s="300"/>
      <c r="AF500" s="300"/>
      <c r="AG500" s="300"/>
      <c r="AH500" s="300"/>
      <c r="AI500" s="300"/>
      <c r="AJ500" s="300"/>
      <c r="AK500" s="300"/>
      <c r="AL500" s="300"/>
      <c r="AM500" s="300"/>
      <c r="AN500" s="300"/>
      <c r="AO500" s="300"/>
      <c r="AP500" s="300"/>
      <c r="AQ500" s="300"/>
      <c r="AR500" s="300"/>
      <c r="AS500" s="300"/>
      <c r="BI500" s="57"/>
      <c r="BJ500" s="57"/>
      <c r="BK500" s="57"/>
      <c r="BL500" s="57"/>
      <c r="BM500" s="57"/>
      <c r="BN500" s="57"/>
      <c r="BO500" s="57"/>
      <c r="BP500" s="57"/>
      <c r="BQ500" s="57"/>
      <c r="BR500" s="57"/>
      <c r="BS500" s="57"/>
      <c r="BT500" s="57"/>
      <c r="BU500" s="57"/>
      <c r="BV500" s="57"/>
      <c r="BW500" s="57"/>
    </row>
    <row r="501" spans="3:75" ht="21" customHeight="1">
      <c r="C501" s="266"/>
      <c r="D501" s="425"/>
      <c r="E501" s="432"/>
      <c r="F501" s="289" t="s">
        <v>22</v>
      </c>
      <c r="G501" s="250"/>
      <c r="H501" s="221" t="s">
        <v>0</v>
      </c>
      <c r="I501" s="221" t="s">
        <v>159</v>
      </c>
      <c r="J501" s="221" t="s">
        <v>0</v>
      </c>
      <c r="K501" s="221" t="s">
        <v>160</v>
      </c>
      <c r="L501" s="221" t="s">
        <v>0</v>
      </c>
      <c r="M501" s="221" t="s">
        <v>239</v>
      </c>
      <c r="N501" s="48" t="s">
        <v>162</v>
      </c>
      <c r="O501" s="48" t="s">
        <v>0</v>
      </c>
      <c r="P501" s="48" t="s">
        <v>477</v>
      </c>
      <c r="Q501" s="48"/>
      <c r="R501" s="48"/>
      <c r="S501" s="48"/>
      <c r="T501" s="48"/>
      <c r="U501" s="104"/>
      <c r="V501" s="21" t="str">
        <f t="shared" si="0"/>
        <v/>
      </c>
      <c r="W501" s="22" t="str">
        <f t="shared" si="1"/>
        <v/>
      </c>
      <c r="X501" s="23"/>
      <c r="Y501" s="299"/>
      <c r="Z501" s="299"/>
      <c r="AD501" s="300"/>
      <c r="AE501" s="300"/>
      <c r="AF501" s="300"/>
      <c r="AG501" s="300"/>
      <c r="AH501" s="300"/>
      <c r="AI501" s="300"/>
      <c r="AJ501" s="300"/>
      <c r="AK501" s="300"/>
      <c r="AL501" s="300"/>
      <c r="AM501" s="300"/>
      <c r="AN501" s="300"/>
      <c r="AO501" s="300"/>
      <c r="AP501" s="300"/>
      <c r="AQ501" s="300"/>
      <c r="AR501" s="300"/>
      <c r="AS501" s="300"/>
      <c r="BI501" s="57"/>
      <c r="BJ501" s="57"/>
      <c r="BK501" s="57"/>
      <c r="BL501" s="57"/>
      <c r="BM501" s="57"/>
      <c r="BN501" s="57"/>
      <c r="BO501" s="57"/>
      <c r="BP501" s="57"/>
      <c r="BQ501" s="57"/>
      <c r="BR501" s="57"/>
      <c r="BS501" s="57"/>
      <c r="BT501" s="57"/>
      <c r="BU501" s="57"/>
      <c r="BV501" s="57"/>
      <c r="BW501" s="57"/>
    </row>
    <row r="502" spans="3:75" ht="21" customHeight="1">
      <c r="C502" s="266"/>
      <c r="D502" s="425"/>
      <c r="E502" s="432"/>
      <c r="F502" s="289" t="s">
        <v>23</v>
      </c>
      <c r="G502" s="250"/>
      <c r="H502" s="221" t="s">
        <v>0</v>
      </c>
      <c r="I502" s="221" t="s">
        <v>159</v>
      </c>
      <c r="J502" s="221" t="s">
        <v>0</v>
      </c>
      <c r="K502" s="221" t="s">
        <v>160</v>
      </c>
      <c r="L502" s="221" t="s">
        <v>0</v>
      </c>
      <c r="M502" s="221" t="s">
        <v>240</v>
      </c>
      <c r="N502" s="48" t="s">
        <v>162</v>
      </c>
      <c r="O502" s="48" t="s">
        <v>0</v>
      </c>
      <c r="P502" s="48" t="s">
        <v>477</v>
      </c>
      <c r="Q502" s="48"/>
      <c r="R502" s="48"/>
      <c r="S502" s="48"/>
      <c r="T502" s="48"/>
      <c r="U502" s="104"/>
      <c r="V502" s="21" t="str">
        <f t="shared" si="0"/>
        <v/>
      </c>
      <c r="W502" s="22" t="str">
        <f t="shared" si="1"/>
        <v/>
      </c>
      <c r="X502" s="23"/>
      <c r="Y502" s="299"/>
      <c r="Z502" s="299"/>
      <c r="AD502" s="300"/>
      <c r="AE502" s="300"/>
      <c r="AF502" s="300"/>
      <c r="AG502" s="300"/>
      <c r="AH502" s="300"/>
      <c r="AI502" s="300"/>
      <c r="AJ502" s="300"/>
      <c r="AK502" s="300"/>
      <c r="AL502" s="300"/>
      <c r="AM502" s="300"/>
      <c r="AN502" s="300"/>
      <c r="AO502" s="300"/>
      <c r="AP502" s="300"/>
      <c r="AQ502" s="300"/>
      <c r="AR502" s="300"/>
      <c r="AS502" s="300"/>
      <c r="BI502" s="57"/>
      <c r="BJ502" s="57"/>
      <c r="BK502" s="57"/>
      <c r="BL502" s="57"/>
      <c r="BM502" s="57"/>
      <c r="BN502" s="57"/>
      <c r="BO502" s="57"/>
      <c r="BP502" s="57"/>
      <c r="BQ502" s="57"/>
      <c r="BR502" s="57"/>
      <c r="BS502" s="57"/>
      <c r="BT502" s="57"/>
      <c r="BU502" s="57"/>
      <c r="BV502" s="57"/>
      <c r="BW502" s="57"/>
    </row>
    <row r="503" spans="3:75" ht="21" customHeight="1">
      <c r="C503" s="266"/>
      <c r="D503" s="425"/>
      <c r="E503" s="432"/>
      <c r="F503" s="289" t="s">
        <v>2449</v>
      </c>
      <c r="G503" s="250"/>
      <c r="H503" s="221" t="s">
        <v>0</v>
      </c>
      <c r="I503" s="221" t="s">
        <v>159</v>
      </c>
      <c r="J503" s="221" t="s">
        <v>0</v>
      </c>
      <c r="K503" s="221" t="s">
        <v>160</v>
      </c>
      <c r="L503" s="221" t="s">
        <v>0</v>
      </c>
      <c r="M503" s="221" t="s">
        <v>241</v>
      </c>
      <c r="N503" s="48" t="s">
        <v>162</v>
      </c>
      <c r="O503" s="48" t="s">
        <v>0</v>
      </c>
      <c r="P503" s="48" t="s">
        <v>477</v>
      </c>
      <c r="Q503" s="48"/>
      <c r="R503" s="48"/>
      <c r="S503" s="48"/>
      <c r="T503" s="48"/>
      <c r="U503" s="104"/>
      <c r="V503" s="21" t="str">
        <f t="shared" si="0"/>
        <v/>
      </c>
      <c r="W503" s="22" t="str">
        <f t="shared" si="1"/>
        <v/>
      </c>
      <c r="X503" s="23"/>
      <c r="Y503" s="299"/>
      <c r="Z503" s="299"/>
      <c r="AD503" s="300"/>
      <c r="AE503" s="300"/>
      <c r="AF503" s="300"/>
      <c r="AG503" s="300"/>
      <c r="AH503" s="300"/>
      <c r="AI503" s="300"/>
      <c r="AJ503" s="300"/>
      <c r="AK503" s="300"/>
      <c r="AL503" s="300"/>
      <c r="AM503" s="300"/>
      <c r="AN503" s="300"/>
      <c r="AO503" s="300"/>
      <c r="AP503" s="300"/>
      <c r="AQ503" s="300"/>
      <c r="AR503" s="300"/>
      <c r="AS503" s="300"/>
      <c r="BI503" s="57"/>
      <c r="BJ503" s="57"/>
      <c r="BK503" s="57"/>
      <c r="BL503" s="57"/>
      <c r="BM503" s="57"/>
      <c r="BN503" s="57"/>
      <c r="BO503" s="57"/>
      <c r="BP503" s="57"/>
      <c r="BQ503" s="57"/>
      <c r="BR503" s="57"/>
      <c r="BS503" s="57"/>
      <c r="BT503" s="57"/>
      <c r="BU503" s="57"/>
      <c r="BV503" s="57"/>
      <c r="BW503" s="57"/>
    </row>
    <row r="504" spans="3:75" ht="21" customHeight="1">
      <c r="C504" s="266"/>
      <c r="D504" s="425"/>
      <c r="E504" s="432"/>
      <c r="F504" s="289" t="s">
        <v>24</v>
      </c>
      <c r="G504" s="250"/>
      <c r="H504" s="221" t="s">
        <v>0</v>
      </c>
      <c r="I504" s="221" t="s">
        <v>159</v>
      </c>
      <c r="J504" s="221" t="s">
        <v>0</v>
      </c>
      <c r="K504" s="221" t="s">
        <v>160</v>
      </c>
      <c r="L504" s="221" t="s">
        <v>0</v>
      </c>
      <c r="M504" s="221" t="s">
        <v>242</v>
      </c>
      <c r="N504" s="48" t="s">
        <v>162</v>
      </c>
      <c r="O504" s="48" t="s">
        <v>0</v>
      </c>
      <c r="P504" s="48" t="s">
        <v>477</v>
      </c>
      <c r="Q504" s="48"/>
      <c r="R504" s="48"/>
      <c r="S504" s="48"/>
      <c r="T504" s="48"/>
      <c r="U504" s="104"/>
      <c r="V504" s="21" t="str">
        <f t="shared" si="0"/>
        <v/>
      </c>
      <c r="W504" s="22" t="str">
        <f t="shared" si="1"/>
        <v/>
      </c>
      <c r="X504" s="23"/>
      <c r="Y504" s="299"/>
      <c r="Z504" s="299"/>
      <c r="AD504" s="300"/>
      <c r="AE504" s="300"/>
      <c r="AF504" s="300"/>
      <c r="AG504" s="300"/>
      <c r="AH504" s="300"/>
      <c r="AI504" s="300"/>
      <c r="AJ504" s="300"/>
      <c r="AK504" s="300"/>
      <c r="AL504" s="300"/>
      <c r="AM504" s="300"/>
      <c r="AN504" s="300"/>
      <c r="AO504" s="300"/>
      <c r="AP504" s="300"/>
      <c r="AQ504" s="300"/>
      <c r="AR504" s="300"/>
      <c r="AS504" s="300"/>
      <c r="BI504" s="57"/>
      <c r="BJ504" s="57"/>
      <c r="BK504" s="57"/>
      <c r="BL504" s="57"/>
      <c r="BM504" s="57"/>
      <c r="BN504" s="57"/>
      <c r="BO504" s="57"/>
      <c r="BP504" s="57"/>
      <c r="BQ504" s="57"/>
      <c r="BR504" s="57"/>
      <c r="BS504" s="57"/>
      <c r="BT504" s="57"/>
      <c r="BU504" s="57"/>
      <c r="BV504" s="57"/>
      <c r="BW504" s="57"/>
    </row>
    <row r="505" spans="3:75" ht="21" customHeight="1">
      <c r="C505" s="266"/>
      <c r="D505" s="425"/>
      <c r="E505" s="432"/>
      <c r="F505" s="289" t="s">
        <v>25</v>
      </c>
      <c r="G505" s="250"/>
      <c r="H505" s="221" t="s">
        <v>0</v>
      </c>
      <c r="I505" s="221" t="s">
        <v>159</v>
      </c>
      <c r="J505" s="221" t="s">
        <v>0</v>
      </c>
      <c r="K505" s="221" t="s">
        <v>160</v>
      </c>
      <c r="L505" s="221" t="s">
        <v>0</v>
      </c>
      <c r="M505" s="221" t="s">
        <v>243</v>
      </c>
      <c r="N505" s="48" t="s">
        <v>162</v>
      </c>
      <c r="O505" s="48" t="s">
        <v>0</v>
      </c>
      <c r="P505" s="48" t="s">
        <v>477</v>
      </c>
      <c r="Q505" s="48"/>
      <c r="R505" s="48"/>
      <c r="S505" s="48"/>
      <c r="T505" s="48"/>
      <c r="U505" s="104"/>
      <c r="V505" s="21" t="str">
        <f t="shared" si="0"/>
        <v/>
      </c>
      <c r="W505" s="22" t="str">
        <f t="shared" si="1"/>
        <v/>
      </c>
      <c r="X505" s="23"/>
      <c r="Y505" s="299"/>
      <c r="Z505" s="299"/>
      <c r="AD505" s="300"/>
      <c r="AE505" s="300"/>
      <c r="AF505" s="300"/>
      <c r="AG505" s="300"/>
      <c r="AH505" s="300"/>
      <c r="AI505" s="300"/>
      <c r="AJ505" s="300"/>
      <c r="AK505" s="300"/>
      <c r="AL505" s="300"/>
      <c r="AM505" s="300"/>
      <c r="AN505" s="300"/>
      <c r="AO505" s="300"/>
      <c r="AP505" s="300"/>
      <c r="AQ505" s="300"/>
      <c r="AR505" s="300"/>
      <c r="AS505" s="300"/>
      <c r="BI505" s="57"/>
      <c r="BJ505" s="57"/>
      <c r="BK505" s="57"/>
      <c r="BL505" s="57"/>
      <c r="BM505" s="57"/>
      <c r="BN505" s="57"/>
      <c r="BO505" s="57"/>
      <c r="BP505" s="57"/>
      <c r="BQ505" s="57"/>
      <c r="BR505" s="57"/>
      <c r="BS505" s="57"/>
      <c r="BT505" s="57"/>
      <c r="BU505" s="57"/>
      <c r="BV505" s="57"/>
      <c r="BW505" s="57"/>
    </row>
    <row r="506" spans="3:75" ht="21" customHeight="1">
      <c r="C506" s="266"/>
      <c r="D506" s="425"/>
      <c r="E506" s="432"/>
      <c r="F506" s="289" t="s">
        <v>2450</v>
      </c>
      <c r="G506" s="250"/>
      <c r="H506" s="221" t="s">
        <v>0</v>
      </c>
      <c r="I506" s="221" t="s">
        <v>159</v>
      </c>
      <c r="J506" s="221" t="s">
        <v>0</v>
      </c>
      <c r="K506" s="221" t="s">
        <v>160</v>
      </c>
      <c r="L506" s="221" t="s">
        <v>0</v>
      </c>
      <c r="M506" s="221" t="s">
        <v>244</v>
      </c>
      <c r="N506" s="48" t="s">
        <v>162</v>
      </c>
      <c r="O506" s="48" t="s">
        <v>0</v>
      </c>
      <c r="P506" s="48" t="s">
        <v>477</v>
      </c>
      <c r="Q506" s="48"/>
      <c r="R506" s="48"/>
      <c r="S506" s="48"/>
      <c r="T506" s="48"/>
      <c r="U506" s="104"/>
      <c r="V506" s="21" t="str">
        <f t="shared" si="0"/>
        <v/>
      </c>
      <c r="W506" s="22" t="str">
        <f t="shared" si="1"/>
        <v/>
      </c>
      <c r="X506" s="23"/>
      <c r="Y506" s="299"/>
      <c r="Z506" s="299"/>
      <c r="AD506" s="300"/>
      <c r="AE506" s="300"/>
      <c r="AF506" s="300"/>
      <c r="AG506" s="300"/>
      <c r="AH506" s="300"/>
      <c r="AI506" s="300"/>
      <c r="AJ506" s="300"/>
      <c r="AK506" s="300"/>
      <c r="AL506" s="300"/>
      <c r="AM506" s="300"/>
      <c r="AN506" s="300"/>
      <c r="AO506" s="300"/>
      <c r="AP506" s="300"/>
      <c r="AQ506" s="300"/>
      <c r="AR506" s="300"/>
      <c r="AS506" s="300"/>
      <c r="BI506" s="57"/>
      <c r="BJ506" s="57"/>
      <c r="BK506" s="57"/>
      <c r="BL506" s="57"/>
      <c r="BM506" s="57"/>
      <c r="BN506" s="57"/>
      <c r="BO506" s="57"/>
      <c r="BP506" s="57"/>
      <c r="BQ506" s="57"/>
      <c r="BR506" s="57"/>
      <c r="BS506" s="57"/>
      <c r="BT506" s="57"/>
      <c r="BU506" s="57"/>
      <c r="BV506" s="57"/>
      <c r="BW506" s="57"/>
    </row>
    <row r="507" spans="3:75" ht="21" customHeight="1">
      <c r="C507" s="266"/>
      <c r="D507" s="425"/>
      <c r="E507" s="432"/>
      <c r="F507" s="289" t="s">
        <v>26</v>
      </c>
      <c r="G507" s="250"/>
      <c r="H507" s="221" t="s">
        <v>0</v>
      </c>
      <c r="I507" s="221" t="s">
        <v>159</v>
      </c>
      <c r="J507" s="221" t="s">
        <v>0</v>
      </c>
      <c r="K507" s="221" t="s">
        <v>160</v>
      </c>
      <c r="L507" s="221" t="s">
        <v>0</v>
      </c>
      <c r="M507" s="221" t="s">
        <v>245</v>
      </c>
      <c r="N507" s="48" t="s">
        <v>162</v>
      </c>
      <c r="O507" s="48" t="s">
        <v>0</v>
      </c>
      <c r="P507" s="48" t="s">
        <v>477</v>
      </c>
      <c r="Q507" s="48"/>
      <c r="R507" s="48"/>
      <c r="S507" s="48"/>
      <c r="T507" s="48"/>
      <c r="U507" s="104"/>
      <c r="V507" s="21" t="str">
        <f t="shared" si="0"/>
        <v/>
      </c>
      <c r="W507" s="22" t="str">
        <f t="shared" si="1"/>
        <v/>
      </c>
      <c r="X507" s="23"/>
      <c r="Y507" s="299"/>
      <c r="Z507" s="299"/>
      <c r="AD507" s="300"/>
      <c r="AE507" s="300"/>
      <c r="AF507" s="300"/>
      <c r="AG507" s="300"/>
      <c r="AH507" s="300"/>
      <c r="AI507" s="300"/>
      <c r="AJ507" s="300"/>
      <c r="AK507" s="300"/>
      <c r="AL507" s="300"/>
      <c r="AM507" s="300"/>
      <c r="AN507" s="300"/>
      <c r="AO507" s="300"/>
      <c r="AP507" s="300"/>
      <c r="AQ507" s="300"/>
      <c r="AR507" s="300"/>
      <c r="AS507" s="300"/>
      <c r="BI507" s="57"/>
      <c r="BJ507" s="57"/>
      <c r="BK507" s="57"/>
      <c r="BL507" s="57"/>
      <c r="BM507" s="57"/>
      <c r="BN507" s="57"/>
      <c r="BO507" s="57"/>
      <c r="BP507" s="57"/>
      <c r="BQ507" s="57"/>
      <c r="BR507" s="57"/>
      <c r="BS507" s="57"/>
      <c r="BT507" s="57"/>
      <c r="BU507" s="57"/>
      <c r="BV507" s="57"/>
      <c r="BW507" s="57"/>
    </row>
    <row r="508" spans="3:75" ht="21" customHeight="1">
      <c r="C508" s="266"/>
      <c r="D508" s="425"/>
      <c r="E508" s="432"/>
      <c r="F508" s="289" t="s">
        <v>27</v>
      </c>
      <c r="G508" s="250"/>
      <c r="H508" s="221" t="s">
        <v>0</v>
      </c>
      <c r="I508" s="221" t="s">
        <v>159</v>
      </c>
      <c r="J508" s="221" t="s">
        <v>0</v>
      </c>
      <c r="K508" s="221" t="s">
        <v>160</v>
      </c>
      <c r="L508" s="221" t="s">
        <v>0</v>
      </c>
      <c r="M508" s="221" t="s">
        <v>246</v>
      </c>
      <c r="N508" s="48" t="s">
        <v>162</v>
      </c>
      <c r="O508" s="48" t="s">
        <v>0</v>
      </c>
      <c r="P508" s="48" t="s">
        <v>477</v>
      </c>
      <c r="Q508" s="48"/>
      <c r="R508" s="48"/>
      <c r="S508" s="48"/>
      <c r="T508" s="48"/>
      <c r="U508" s="104"/>
      <c r="V508" s="21" t="str">
        <f t="shared" si="0"/>
        <v/>
      </c>
      <c r="W508" s="22" t="str">
        <f t="shared" si="1"/>
        <v/>
      </c>
      <c r="X508" s="23"/>
      <c r="Y508" s="299"/>
      <c r="Z508" s="299"/>
      <c r="AD508" s="300"/>
      <c r="AE508" s="300"/>
      <c r="AF508" s="300"/>
      <c r="AG508" s="300"/>
      <c r="AH508" s="300"/>
      <c r="AI508" s="300"/>
      <c r="AJ508" s="300"/>
      <c r="AK508" s="300"/>
      <c r="AL508" s="300"/>
      <c r="AM508" s="300"/>
      <c r="AN508" s="300"/>
      <c r="AO508" s="300"/>
      <c r="AP508" s="300"/>
      <c r="AQ508" s="300"/>
      <c r="AR508" s="300"/>
      <c r="AS508" s="300"/>
      <c r="BI508" s="57"/>
      <c r="BJ508" s="57"/>
      <c r="BK508" s="57"/>
      <c r="BL508" s="57"/>
      <c r="BM508" s="57"/>
      <c r="BN508" s="57"/>
      <c r="BO508" s="57"/>
      <c r="BP508" s="57"/>
      <c r="BQ508" s="57"/>
      <c r="BR508" s="57"/>
      <c r="BS508" s="57"/>
      <c r="BT508" s="57"/>
      <c r="BU508" s="57"/>
      <c r="BV508" s="57"/>
      <c r="BW508" s="57"/>
    </row>
    <row r="509" spans="3:75" ht="21" customHeight="1">
      <c r="C509" s="266"/>
      <c r="D509" s="425"/>
      <c r="E509" s="432"/>
      <c r="F509" s="289" t="s">
        <v>2451</v>
      </c>
      <c r="G509" s="250"/>
      <c r="H509" s="221" t="s">
        <v>0</v>
      </c>
      <c r="I509" s="221" t="s">
        <v>159</v>
      </c>
      <c r="J509" s="221" t="s">
        <v>0</v>
      </c>
      <c r="K509" s="221" t="s">
        <v>160</v>
      </c>
      <c r="L509" s="221" t="s">
        <v>0</v>
      </c>
      <c r="M509" s="221" t="s">
        <v>247</v>
      </c>
      <c r="N509" s="48" t="s">
        <v>162</v>
      </c>
      <c r="O509" s="48" t="s">
        <v>0</v>
      </c>
      <c r="P509" s="48" t="s">
        <v>477</v>
      </c>
      <c r="Q509" s="48"/>
      <c r="R509" s="48"/>
      <c r="S509" s="48"/>
      <c r="T509" s="48"/>
      <c r="U509" s="104"/>
      <c r="V509" s="21" t="str">
        <f t="shared" si="0"/>
        <v/>
      </c>
      <c r="W509" s="22" t="str">
        <f t="shared" si="1"/>
        <v/>
      </c>
      <c r="X509" s="23"/>
      <c r="Y509" s="299"/>
      <c r="Z509" s="299"/>
      <c r="AD509" s="300"/>
      <c r="AE509" s="300"/>
      <c r="AF509" s="300"/>
      <c r="AG509" s="300"/>
      <c r="AH509" s="300"/>
      <c r="AI509" s="300"/>
      <c r="AJ509" s="300"/>
      <c r="AK509" s="300"/>
      <c r="AL509" s="300"/>
      <c r="AM509" s="300"/>
      <c r="AN509" s="300"/>
      <c r="AO509" s="300"/>
      <c r="AP509" s="300"/>
      <c r="AQ509" s="300"/>
      <c r="AR509" s="300"/>
      <c r="AS509" s="300"/>
      <c r="BI509" s="57"/>
      <c r="BJ509" s="57"/>
      <c r="BK509" s="57"/>
      <c r="BL509" s="57"/>
      <c r="BM509" s="57"/>
      <c r="BN509" s="57"/>
      <c r="BO509" s="57"/>
      <c r="BP509" s="57"/>
      <c r="BQ509" s="57"/>
      <c r="BR509" s="57"/>
      <c r="BS509" s="57"/>
      <c r="BT509" s="57"/>
      <c r="BU509" s="57"/>
      <c r="BV509" s="57"/>
      <c r="BW509" s="57"/>
    </row>
    <row r="510" spans="3:75" ht="21" customHeight="1">
      <c r="C510" s="266"/>
      <c r="D510" s="425"/>
      <c r="E510" s="432"/>
      <c r="F510" s="289" t="s">
        <v>28</v>
      </c>
      <c r="G510" s="250"/>
      <c r="H510" s="221" t="s">
        <v>0</v>
      </c>
      <c r="I510" s="221" t="s">
        <v>159</v>
      </c>
      <c r="J510" s="221" t="s">
        <v>0</v>
      </c>
      <c r="K510" s="221" t="s">
        <v>160</v>
      </c>
      <c r="L510" s="221" t="s">
        <v>0</v>
      </c>
      <c r="M510" s="221" t="s">
        <v>248</v>
      </c>
      <c r="N510" s="48" t="s">
        <v>162</v>
      </c>
      <c r="O510" s="48" t="s">
        <v>0</v>
      </c>
      <c r="P510" s="48" t="s">
        <v>477</v>
      </c>
      <c r="Q510" s="48"/>
      <c r="R510" s="48"/>
      <c r="S510" s="48"/>
      <c r="T510" s="48"/>
      <c r="U510" s="104"/>
      <c r="V510" s="21" t="str">
        <f t="shared" si="0"/>
        <v/>
      </c>
      <c r="W510" s="22" t="str">
        <f t="shared" si="1"/>
        <v/>
      </c>
      <c r="X510" s="23"/>
      <c r="Y510" s="299"/>
      <c r="Z510" s="299"/>
      <c r="AD510" s="300"/>
      <c r="AE510" s="300"/>
      <c r="AF510" s="300"/>
      <c r="AG510" s="300"/>
      <c r="AH510" s="300"/>
      <c r="AI510" s="300"/>
      <c r="AJ510" s="300"/>
      <c r="AK510" s="300"/>
      <c r="AL510" s="300"/>
      <c r="AM510" s="300"/>
      <c r="AN510" s="300"/>
      <c r="AO510" s="300"/>
      <c r="AP510" s="300"/>
      <c r="AQ510" s="300"/>
      <c r="AR510" s="300"/>
      <c r="AS510" s="300"/>
      <c r="BI510" s="57"/>
      <c r="BJ510" s="57"/>
      <c r="BK510" s="57"/>
      <c r="BL510" s="57"/>
      <c r="BM510" s="57"/>
      <c r="BN510" s="57"/>
      <c r="BO510" s="57"/>
      <c r="BP510" s="57"/>
      <c r="BQ510" s="57"/>
      <c r="BR510" s="57"/>
      <c r="BS510" s="57"/>
      <c r="BT510" s="57"/>
      <c r="BU510" s="57"/>
      <c r="BV510" s="57"/>
      <c r="BW510" s="57"/>
    </row>
    <row r="511" spans="3:75" ht="21" customHeight="1">
      <c r="C511" s="266"/>
      <c r="D511" s="425"/>
      <c r="E511" s="432"/>
      <c r="F511" s="289" t="s">
        <v>2452</v>
      </c>
      <c r="G511" s="250"/>
      <c r="H511" s="221" t="s">
        <v>0</v>
      </c>
      <c r="I511" s="221" t="s">
        <v>159</v>
      </c>
      <c r="J511" s="221" t="s">
        <v>0</v>
      </c>
      <c r="K511" s="221" t="s">
        <v>160</v>
      </c>
      <c r="L511" s="221" t="s">
        <v>0</v>
      </c>
      <c r="M511" s="221" t="s">
        <v>249</v>
      </c>
      <c r="N511" s="48" t="s">
        <v>162</v>
      </c>
      <c r="O511" s="48" t="s">
        <v>0</v>
      </c>
      <c r="P511" s="48" t="s">
        <v>477</v>
      </c>
      <c r="Q511" s="48"/>
      <c r="R511" s="48"/>
      <c r="S511" s="48"/>
      <c r="T511" s="48"/>
      <c r="U511" s="104"/>
      <c r="V511" s="21" t="str">
        <f t="shared" si="0"/>
        <v/>
      </c>
      <c r="W511" s="22" t="str">
        <f t="shared" si="1"/>
        <v/>
      </c>
      <c r="X511" s="23"/>
      <c r="Y511" s="299"/>
      <c r="Z511" s="301"/>
      <c r="AD511" s="264"/>
      <c r="AE511" s="264"/>
      <c r="AF511" s="264"/>
      <c r="AG511" s="264"/>
      <c r="AH511" s="264"/>
      <c r="AI511" s="264"/>
      <c r="AJ511" s="264"/>
      <c r="AK511" s="264"/>
      <c r="AL511" s="264"/>
      <c r="AM511" s="264"/>
      <c r="AN511" s="264"/>
      <c r="AO511" s="264"/>
      <c r="AP511" s="264"/>
      <c r="AQ511" s="264"/>
      <c r="AR511" s="264"/>
      <c r="AS511" s="264"/>
      <c r="BI511" s="57"/>
      <c r="BJ511" s="57"/>
      <c r="BK511" s="57"/>
      <c r="BL511" s="57"/>
      <c r="BM511" s="57"/>
      <c r="BN511" s="57"/>
      <c r="BO511" s="57"/>
      <c r="BP511" s="57"/>
      <c r="BQ511" s="57"/>
      <c r="BR511" s="57"/>
      <c r="BS511" s="57"/>
      <c r="BT511" s="57"/>
      <c r="BU511" s="57"/>
      <c r="BV511" s="57"/>
      <c r="BW511" s="57"/>
    </row>
    <row r="512" spans="3:75" ht="21" customHeight="1">
      <c r="C512" s="266"/>
      <c r="D512" s="425"/>
      <c r="E512" s="432"/>
      <c r="F512" s="289" t="s">
        <v>2453</v>
      </c>
      <c r="G512" s="250"/>
      <c r="H512" s="221" t="s">
        <v>0</v>
      </c>
      <c r="I512" s="221" t="s">
        <v>159</v>
      </c>
      <c r="J512" s="221" t="s">
        <v>0</v>
      </c>
      <c r="K512" s="221" t="s">
        <v>160</v>
      </c>
      <c r="L512" s="221" t="s">
        <v>0</v>
      </c>
      <c r="M512" s="221" t="s">
        <v>250</v>
      </c>
      <c r="N512" s="48" t="s">
        <v>162</v>
      </c>
      <c r="O512" s="48" t="s">
        <v>0</v>
      </c>
      <c r="P512" s="48" t="s">
        <v>477</v>
      </c>
      <c r="Q512" s="48"/>
      <c r="R512" s="48"/>
      <c r="S512" s="48"/>
      <c r="T512" s="48"/>
      <c r="U512" s="104"/>
      <c r="V512" s="21" t="str">
        <f t="shared" si="0"/>
        <v/>
      </c>
      <c r="W512" s="22" t="str">
        <f t="shared" si="1"/>
        <v/>
      </c>
      <c r="X512" s="23"/>
      <c r="Y512" s="299"/>
      <c r="Z512" s="299"/>
      <c r="AD512" s="300"/>
      <c r="AE512" s="300"/>
      <c r="AF512" s="300"/>
      <c r="AG512" s="300"/>
      <c r="AH512" s="300"/>
      <c r="AI512" s="300"/>
      <c r="AJ512" s="300"/>
      <c r="AK512" s="300"/>
      <c r="AL512" s="300"/>
      <c r="AM512" s="300"/>
      <c r="AN512" s="300"/>
      <c r="AO512" s="300"/>
      <c r="AP512" s="300"/>
      <c r="AQ512" s="300"/>
      <c r="AR512" s="300"/>
      <c r="AS512" s="300"/>
      <c r="BI512" s="57"/>
      <c r="BJ512" s="57"/>
      <c r="BK512" s="57"/>
      <c r="BL512" s="57"/>
      <c r="BM512" s="57"/>
      <c r="BN512" s="57"/>
      <c r="BO512" s="57"/>
      <c r="BP512" s="57"/>
      <c r="BQ512" s="57"/>
      <c r="BR512" s="57"/>
      <c r="BS512" s="57"/>
      <c r="BT512" s="57"/>
      <c r="BU512" s="57"/>
      <c r="BV512" s="57"/>
      <c r="BW512" s="57"/>
    </row>
    <row r="513" spans="3:75" ht="21" customHeight="1">
      <c r="C513" s="266"/>
      <c r="D513" s="425"/>
      <c r="E513" s="432"/>
      <c r="F513" s="289" t="s">
        <v>2454</v>
      </c>
      <c r="G513" s="250"/>
      <c r="H513" s="221" t="s">
        <v>0</v>
      </c>
      <c r="I513" s="221" t="s">
        <v>159</v>
      </c>
      <c r="J513" s="221" t="s">
        <v>0</v>
      </c>
      <c r="K513" s="221" t="s">
        <v>160</v>
      </c>
      <c r="L513" s="221" t="s">
        <v>0</v>
      </c>
      <c r="M513" s="221" t="s">
        <v>251</v>
      </c>
      <c r="N513" s="48" t="s">
        <v>162</v>
      </c>
      <c r="O513" s="48" t="s">
        <v>0</v>
      </c>
      <c r="P513" s="48" t="s">
        <v>477</v>
      </c>
      <c r="Q513" s="48"/>
      <c r="R513" s="48"/>
      <c r="S513" s="48"/>
      <c r="T513" s="48"/>
      <c r="U513" s="104"/>
      <c r="V513" s="21" t="str">
        <f t="shared" si="0"/>
        <v/>
      </c>
      <c r="W513" s="22" t="str">
        <f t="shared" si="1"/>
        <v/>
      </c>
      <c r="X513" s="23"/>
      <c r="Y513" s="299"/>
      <c r="Z513" s="299"/>
      <c r="AD513" s="300"/>
      <c r="AE513" s="300"/>
      <c r="AF513" s="300"/>
      <c r="AG513" s="300"/>
      <c r="AH513" s="300"/>
      <c r="AI513" s="300"/>
      <c r="AJ513" s="300"/>
      <c r="AK513" s="300"/>
      <c r="AL513" s="300"/>
      <c r="AM513" s="300"/>
      <c r="AN513" s="300"/>
      <c r="AO513" s="300"/>
      <c r="AP513" s="300"/>
      <c r="AQ513" s="300"/>
      <c r="AR513" s="300"/>
      <c r="AS513" s="300"/>
      <c r="BI513" s="57"/>
      <c r="BJ513" s="57"/>
      <c r="BK513" s="57"/>
      <c r="BL513" s="57"/>
      <c r="BM513" s="57"/>
      <c r="BN513" s="57"/>
      <c r="BO513" s="57"/>
      <c r="BP513" s="57"/>
      <c r="BQ513" s="57"/>
      <c r="BR513" s="57"/>
      <c r="BS513" s="57"/>
      <c r="BT513" s="57"/>
      <c r="BU513" s="57"/>
      <c r="BV513" s="57"/>
      <c r="BW513" s="57"/>
    </row>
    <row r="514" spans="3:75" ht="21" customHeight="1">
      <c r="C514" s="266"/>
      <c r="D514" s="425"/>
      <c r="E514" s="432"/>
      <c r="F514" s="289" t="s">
        <v>29</v>
      </c>
      <c r="G514" s="250"/>
      <c r="H514" s="221" t="s">
        <v>0</v>
      </c>
      <c r="I514" s="221" t="s">
        <v>159</v>
      </c>
      <c r="J514" s="221" t="s">
        <v>0</v>
      </c>
      <c r="K514" s="221" t="s">
        <v>160</v>
      </c>
      <c r="L514" s="221" t="s">
        <v>0</v>
      </c>
      <c r="M514" s="221" t="s">
        <v>253</v>
      </c>
      <c r="N514" s="48" t="s">
        <v>162</v>
      </c>
      <c r="O514" s="48" t="s">
        <v>0</v>
      </c>
      <c r="P514" s="48" t="s">
        <v>477</v>
      </c>
      <c r="Q514" s="48"/>
      <c r="R514" s="48"/>
      <c r="S514" s="48"/>
      <c r="T514" s="48"/>
      <c r="U514" s="104"/>
      <c r="V514" s="21" t="str">
        <f t="shared" si="0"/>
        <v/>
      </c>
      <c r="W514" s="22" t="str">
        <f t="shared" si="1"/>
        <v/>
      </c>
      <c r="X514" s="23"/>
      <c r="Y514" s="299"/>
      <c r="Z514" s="299"/>
      <c r="AD514" s="300"/>
      <c r="AE514" s="300"/>
      <c r="AF514" s="300"/>
      <c r="AG514" s="300"/>
      <c r="AH514" s="300"/>
      <c r="AI514" s="300"/>
      <c r="AJ514" s="300"/>
      <c r="AK514" s="300"/>
      <c r="AL514" s="300"/>
      <c r="AM514" s="300"/>
      <c r="AN514" s="300"/>
      <c r="AO514" s="300"/>
      <c r="AP514" s="300"/>
      <c r="AQ514" s="300"/>
      <c r="AR514" s="300"/>
      <c r="AS514" s="300"/>
      <c r="BI514" s="57"/>
      <c r="BJ514" s="57"/>
      <c r="BK514" s="57"/>
      <c r="BL514" s="57"/>
      <c r="BM514" s="57"/>
      <c r="BN514" s="57"/>
      <c r="BO514" s="57"/>
      <c r="BP514" s="57"/>
      <c r="BQ514" s="57"/>
      <c r="BR514" s="57"/>
      <c r="BS514" s="57"/>
      <c r="BT514" s="57"/>
      <c r="BU514" s="57"/>
      <c r="BV514" s="57"/>
      <c r="BW514" s="57"/>
    </row>
    <row r="515" spans="3:75" ht="21" customHeight="1">
      <c r="C515" s="266"/>
      <c r="D515" s="425"/>
      <c r="E515" s="432"/>
      <c r="F515" s="289" t="s">
        <v>2455</v>
      </c>
      <c r="G515" s="250"/>
      <c r="H515" s="221" t="s">
        <v>0</v>
      </c>
      <c r="I515" s="221" t="s">
        <v>159</v>
      </c>
      <c r="J515" s="221" t="s">
        <v>0</v>
      </c>
      <c r="K515" s="221" t="s">
        <v>160</v>
      </c>
      <c r="L515" s="221" t="s">
        <v>0</v>
      </c>
      <c r="M515" s="221" t="s">
        <v>254</v>
      </c>
      <c r="N515" s="48" t="s">
        <v>162</v>
      </c>
      <c r="O515" s="48" t="s">
        <v>0</v>
      </c>
      <c r="P515" s="48" t="s">
        <v>477</v>
      </c>
      <c r="Q515" s="48"/>
      <c r="R515" s="48"/>
      <c r="S515" s="48"/>
      <c r="T515" s="48"/>
      <c r="U515" s="104"/>
      <c r="V515" s="21" t="str">
        <f t="shared" si="0"/>
        <v/>
      </c>
      <c r="W515" s="22" t="str">
        <f t="shared" si="1"/>
        <v/>
      </c>
      <c r="X515" s="23"/>
      <c r="Y515" s="299"/>
      <c r="Z515" s="299"/>
      <c r="AD515" s="300"/>
      <c r="AE515" s="300"/>
      <c r="AF515" s="300"/>
      <c r="AG515" s="300"/>
      <c r="AH515" s="300"/>
      <c r="AI515" s="300"/>
      <c r="AJ515" s="300"/>
      <c r="AK515" s="300"/>
      <c r="AL515" s="300"/>
      <c r="AM515" s="300"/>
      <c r="AN515" s="300"/>
      <c r="AO515" s="300"/>
      <c r="AP515" s="300"/>
      <c r="AQ515" s="300"/>
      <c r="AR515" s="300"/>
      <c r="AS515" s="300"/>
      <c r="BI515" s="57"/>
      <c r="BJ515" s="57"/>
      <c r="BK515" s="57"/>
      <c r="BL515" s="57"/>
      <c r="BM515" s="57"/>
      <c r="BN515" s="57"/>
      <c r="BO515" s="57"/>
      <c r="BP515" s="57"/>
      <c r="BQ515" s="57"/>
      <c r="BR515" s="57"/>
      <c r="BS515" s="57"/>
      <c r="BT515" s="57"/>
      <c r="BU515" s="57"/>
      <c r="BV515" s="57"/>
      <c r="BW515" s="57"/>
    </row>
    <row r="516" spans="3:75" ht="21" customHeight="1">
      <c r="C516" s="266"/>
      <c r="D516" s="425"/>
      <c r="E516" s="432"/>
      <c r="F516" s="289" t="s">
        <v>30</v>
      </c>
      <c r="G516" s="250"/>
      <c r="H516" s="221" t="s">
        <v>0</v>
      </c>
      <c r="I516" s="221" t="s">
        <v>159</v>
      </c>
      <c r="J516" s="221" t="s">
        <v>0</v>
      </c>
      <c r="K516" s="221" t="s">
        <v>160</v>
      </c>
      <c r="L516" s="221" t="s">
        <v>0</v>
      </c>
      <c r="M516" s="221" t="s">
        <v>255</v>
      </c>
      <c r="N516" s="48" t="s">
        <v>162</v>
      </c>
      <c r="O516" s="48" t="s">
        <v>0</v>
      </c>
      <c r="P516" s="48" t="s">
        <v>477</v>
      </c>
      <c r="Q516" s="48"/>
      <c r="R516" s="48"/>
      <c r="S516" s="48"/>
      <c r="T516" s="48"/>
      <c r="U516" s="104"/>
      <c r="V516" s="21" t="str">
        <f t="shared" si="0"/>
        <v/>
      </c>
      <c r="W516" s="22" t="str">
        <f t="shared" si="1"/>
        <v/>
      </c>
      <c r="X516" s="23"/>
      <c r="Y516" s="299"/>
      <c r="Z516" s="299"/>
      <c r="AD516" s="300"/>
      <c r="AE516" s="300"/>
      <c r="AF516" s="300"/>
      <c r="AG516" s="300"/>
      <c r="AH516" s="300"/>
      <c r="AI516" s="300"/>
      <c r="AJ516" s="300"/>
      <c r="AK516" s="300"/>
      <c r="AL516" s="300"/>
      <c r="AM516" s="300"/>
      <c r="AN516" s="300"/>
      <c r="AO516" s="300"/>
      <c r="AP516" s="300"/>
      <c r="AQ516" s="300"/>
      <c r="AR516" s="300"/>
      <c r="AS516" s="300"/>
      <c r="BI516" s="57"/>
      <c r="BJ516" s="57"/>
      <c r="BK516" s="57"/>
      <c r="BL516" s="57"/>
      <c r="BM516" s="57"/>
      <c r="BN516" s="57"/>
      <c r="BO516" s="57"/>
      <c r="BP516" s="57"/>
      <c r="BQ516" s="57"/>
      <c r="BR516" s="57"/>
      <c r="BS516" s="57"/>
      <c r="BT516" s="57"/>
      <c r="BU516" s="57"/>
      <c r="BV516" s="57"/>
      <c r="BW516" s="57"/>
    </row>
    <row r="517" spans="3:75" ht="21" customHeight="1">
      <c r="C517" s="266"/>
      <c r="D517" s="425"/>
      <c r="E517" s="432"/>
      <c r="F517" s="289" t="s">
        <v>2456</v>
      </c>
      <c r="G517" s="250"/>
      <c r="H517" s="221" t="s">
        <v>0</v>
      </c>
      <c r="I517" s="221" t="s">
        <v>159</v>
      </c>
      <c r="J517" s="221" t="s">
        <v>0</v>
      </c>
      <c r="K517" s="221" t="s">
        <v>160</v>
      </c>
      <c r="L517" s="221" t="s">
        <v>0</v>
      </c>
      <c r="M517" s="221" t="s">
        <v>256</v>
      </c>
      <c r="N517" s="48" t="s">
        <v>162</v>
      </c>
      <c r="O517" s="48" t="s">
        <v>0</v>
      </c>
      <c r="P517" s="48" t="s">
        <v>477</v>
      </c>
      <c r="Q517" s="48"/>
      <c r="R517" s="48"/>
      <c r="S517" s="48"/>
      <c r="T517" s="48"/>
      <c r="U517" s="104"/>
      <c r="V517" s="21" t="str">
        <f t="shared" si="0"/>
        <v/>
      </c>
      <c r="W517" s="22" t="str">
        <f t="shared" si="1"/>
        <v/>
      </c>
      <c r="X517" s="23"/>
      <c r="Y517" s="299"/>
      <c r="Z517" s="299"/>
      <c r="AD517" s="300"/>
      <c r="AE517" s="300"/>
      <c r="AF517" s="300"/>
      <c r="AG517" s="300"/>
      <c r="AH517" s="300"/>
      <c r="AI517" s="300"/>
      <c r="AJ517" s="300"/>
      <c r="AK517" s="300"/>
      <c r="AL517" s="300"/>
      <c r="AM517" s="300"/>
      <c r="AN517" s="300"/>
      <c r="AO517" s="300"/>
      <c r="AP517" s="300"/>
      <c r="AQ517" s="300"/>
      <c r="AR517" s="300"/>
      <c r="AS517" s="300"/>
      <c r="BI517" s="57"/>
      <c r="BJ517" s="57"/>
      <c r="BK517" s="57"/>
      <c r="BL517" s="57"/>
      <c r="BM517" s="57"/>
      <c r="BN517" s="57"/>
      <c r="BO517" s="57"/>
      <c r="BP517" s="57"/>
      <c r="BQ517" s="57"/>
      <c r="BR517" s="57"/>
      <c r="BS517" s="57"/>
      <c r="BT517" s="57"/>
      <c r="BU517" s="57"/>
      <c r="BV517" s="57"/>
      <c r="BW517" s="57"/>
    </row>
    <row r="518" spans="3:75" ht="21" customHeight="1">
      <c r="C518" s="266"/>
      <c r="D518" s="425"/>
      <c r="E518" s="432"/>
      <c r="F518" s="289" t="s">
        <v>31</v>
      </c>
      <c r="G518" s="250"/>
      <c r="H518" s="221" t="s">
        <v>0</v>
      </c>
      <c r="I518" s="221" t="s">
        <v>159</v>
      </c>
      <c r="J518" s="221" t="s">
        <v>0</v>
      </c>
      <c r="K518" s="221" t="s">
        <v>160</v>
      </c>
      <c r="L518" s="221" t="s">
        <v>0</v>
      </c>
      <c r="M518" s="221" t="s">
        <v>257</v>
      </c>
      <c r="N518" s="48" t="s">
        <v>162</v>
      </c>
      <c r="O518" s="48" t="s">
        <v>0</v>
      </c>
      <c r="P518" s="48" t="s">
        <v>477</v>
      </c>
      <c r="Q518" s="48"/>
      <c r="R518" s="48"/>
      <c r="S518" s="48"/>
      <c r="T518" s="48"/>
      <c r="U518" s="104"/>
      <c r="V518" s="21" t="str">
        <f t="shared" si="0"/>
        <v/>
      </c>
      <c r="W518" s="22" t="str">
        <f t="shared" si="1"/>
        <v/>
      </c>
      <c r="X518" s="23"/>
      <c r="Y518" s="299"/>
      <c r="Z518" s="299"/>
      <c r="AD518" s="300"/>
      <c r="AE518" s="300"/>
      <c r="AF518" s="300"/>
      <c r="AG518" s="300"/>
      <c r="AH518" s="300"/>
      <c r="AI518" s="300"/>
      <c r="AJ518" s="300"/>
      <c r="AK518" s="300"/>
      <c r="AL518" s="300"/>
      <c r="AM518" s="300"/>
      <c r="AN518" s="300"/>
      <c r="AO518" s="300"/>
      <c r="AP518" s="300"/>
      <c r="AQ518" s="300"/>
      <c r="AR518" s="300"/>
      <c r="AS518" s="300"/>
      <c r="BI518" s="57"/>
      <c r="BJ518" s="57"/>
      <c r="BK518" s="57"/>
      <c r="BL518" s="57"/>
      <c r="BM518" s="57"/>
      <c r="BN518" s="57"/>
      <c r="BO518" s="57"/>
      <c r="BP518" s="57"/>
      <c r="BQ518" s="57"/>
      <c r="BR518" s="57"/>
      <c r="BS518" s="57"/>
      <c r="BT518" s="57"/>
      <c r="BU518" s="57"/>
      <c r="BV518" s="57"/>
      <c r="BW518" s="57"/>
    </row>
    <row r="519" spans="3:75" ht="21" customHeight="1">
      <c r="C519" s="266"/>
      <c r="D519" s="425"/>
      <c r="E519" s="432"/>
      <c r="F519" s="289" t="s">
        <v>32</v>
      </c>
      <c r="G519" s="250"/>
      <c r="H519" s="221" t="s">
        <v>0</v>
      </c>
      <c r="I519" s="221" t="s">
        <v>159</v>
      </c>
      <c r="J519" s="221" t="s">
        <v>0</v>
      </c>
      <c r="K519" s="221" t="s">
        <v>160</v>
      </c>
      <c r="L519" s="221" t="s">
        <v>0</v>
      </c>
      <c r="M519" s="221" t="s">
        <v>258</v>
      </c>
      <c r="N519" s="48" t="s">
        <v>162</v>
      </c>
      <c r="O519" s="48" t="s">
        <v>0</v>
      </c>
      <c r="P519" s="48" t="s">
        <v>477</v>
      </c>
      <c r="Q519" s="48"/>
      <c r="R519" s="48"/>
      <c r="S519" s="48"/>
      <c r="T519" s="48"/>
      <c r="U519" s="104"/>
      <c r="V519" s="21" t="str">
        <f t="shared" si="0"/>
        <v/>
      </c>
      <c r="W519" s="22" t="str">
        <f t="shared" si="1"/>
        <v/>
      </c>
      <c r="X519" s="23"/>
      <c r="Y519" s="299"/>
      <c r="Z519" s="299"/>
      <c r="AD519" s="300"/>
      <c r="AE519" s="300"/>
      <c r="AF519" s="300"/>
      <c r="AG519" s="300"/>
      <c r="AH519" s="300"/>
      <c r="AI519" s="300"/>
      <c r="AJ519" s="300"/>
      <c r="AK519" s="300"/>
      <c r="AL519" s="300"/>
      <c r="AM519" s="300"/>
      <c r="AN519" s="300"/>
      <c r="AO519" s="300"/>
      <c r="AP519" s="300"/>
      <c r="AQ519" s="300"/>
      <c r="AR519" s="300"/>
      <c r="AS519" s="300"/>
      <c r="BI519" s="57"/>
      <c r="BJ519" s="57"/>
      <c r="BK519" s="57"/>
      <c r="BL519" s="57"/>
      <c r="BM519" s="57"/>
      <c r="BN519" s="57"/>
      <c r="BO519" s="57"/>
      <c r="BP519" s="57"/>
      <c r="BQ519" s="57"/>
      <c r="BR519" s="57"/>
      <c r="BS519" s="57"/>
      <c r="BT519" s="57"/>
      <c r="BU519" s="57"/>
      <c r="BV519" s="57"/>
      <c r="BW519" s="57"/>
    </row>
    <row r="520" spans="3:75" ht="21" customHeight="1">
      <c r="C520" s="266"/>
      <c r="D520" s="425"/>
      <c r="E520" s="432"/>
      <c r="F520" s="289" t="s">
        <v>2398</v>
      </c>
      <c r="G520" s="250"/>
      <c r="H520" s="221" t="s">
        <v>0</v>
      </c>
      <c r="I520" s="221" t="s">
        <v>159</v>
      </c>
      <c r="J520" s="221" t="s">
        <v>0</v>
      </c>
      <c r="K520" s="221" t="s">
        <v>160</v>
      </c>
      <c r="L520" s="221" t="s">
        <v>0</v>
      </c>
      <c r="M520" s="221" t="s">
        <v>259</v>
      </c>
      <c r="N520" s="48" t="s">
        <v>162</v>
      </c>
      <c r="O520" s="48" t="s">
        <v>0</v>
      </c>
      <c r="P520" s="48" t="s">
        <v>477</v>
      </c>
      <c r="Q520" s="48"/>
      <c r="R520" s="48"/>
      <c r="S520" s="48"/>
      <c r="T520" s="48"/>
      <c r="U520" s="104"/>
      <c r="V520" s="21" t="str">
        <f t="shared" si="0"/>
        <v/>
      </c>
      <c r="W520" s="22" t="str">
        <f t="shared" si="1"/>
        <v/>
      </c>
      <c r="X520" s="23"/>
      <c r="Y520" s="299"/>
      <c r="Z520" s="299"/>
      <c r="AD520" s="300"/>
      <c r="AE520" s="300"/>
      <c r="AF520" s="300"/>
      <c r="AG520" s="300"/>
      <c r="AH520" s="300"/>
      <c r="AI520" s="300"/>
      <c r="AJ520" s="300"/>
      <c r="AK520" s="300"/>
      <c r="AL520" s="300"/>
      <c r="AM520" s="300"/>
      <c r="AN520" s="300"/>
      <c r="AO520" s="300"/>
      <c r="AP520" s="300"/>
      <c r="AQ520" s="300"/>
      <c r="AR520" s="300"/>
      <c r="AS520" s="300"/>
      <c r="BI520" s="57"/>
      <c r="BJ520" s="57"/>
      <c r="BK520" s="57"/>
      <c r="BL520" s="57"/>
      <c r="BM520" s="57"/>
      <c r="BN520" s="57"/>
      <c r="BO520" s="57"/>
      <c r="BP520" s="57"/>
      <c r="BQ520" s="57"/>
      <c r="BR520" s="57"/>
      <c r="BS520" s="57"/>
      <c r="BT520" s="57"/>
      <c r="BU520" s="57"/>
      <c r="BV520" s="57"/>
      <c r="BW520" s="57"/>
    </row>
    <row r="521" spans="3:75" ht="21" customHeight="1">
      <c r="C521" s="266"/>
      <c r="D521" s="425"/>
      <c r="E521" s="432"/>
      <c r="F521" s="295" t="s">
        <v>2399</v>
      </c>
      <c r="G521" s="250"/>
      <c r="H521" s="221" t="s">
        <v>0</v>
      </c>
      <c r="I521" s="221" t="s">
        <v>159</v>
      </c>
      <c r="J521" s="221" t="s">
        <v>0</v>
      </c>
      <c r="K521" s="221" t="s">
        <v>160</v>
      </c>
      <c r="L521" s="221" t="s">
        <v>0</v>
      </c>
      <c r="M521" s="221" t="s">
        <v>260</v>
      </c>
      <c r="N521" s="48" t="s">
        <v>162</v>
      </c>
      <c r="O521" s="48" t="s">
        <v>0</v>
      </c>
      <c r="P521" s="48" t="s">
        <v>477</v>
      </c>
      <c r="Q521" s="48"/>
      <c r="R521" s="48"/>
      <c r="S521" s="48"/>
      <c r="T521" s="48"/>
      <c r="U521" s="104"/>
      <c r="V521" s="21" t="str">
        <f t="shared" si="0"/>
        <v/>
      </c>
      <c r="W521" s="22" t="str">
        <f t="shared" si="1"/>
        <v/>
      </c>
      <c r="X521" s="23"/>
      <c r="Y521" s="270"/>
      <c r="Z521" s="271"/>
      <c r="AD521" s="283"/>
      <c r="AE521" s="283"/>
      <c r="AF521" s="283"/>
      <c r="AG521" s="283"/>
      <c r="AH521" s="283"/>
      <c r="AI521" s="283"/>
      <c r="AJ521" s="283"/>
      <c r="AK521" s="283"/>
      <c r="AL521" s="283"/>
      <c r="AM521" s="283"/>
      <c r="AN521" s="283"/>
      <c r="AO521" s="283"/>
      <c r="AP521" s="283"/>
      <c r="AQ521" s="283"/>
      <c r="AR521" s="283"/>
      <c r="AS521" s="283"/>
      <c r="BI521" s="57"/>
      <c r="BJ521" s="57"/>
      <c r="BK521" s="57"/>
      <c r="BL521" s="57"/>
      <c r="BM521" s="57"/>
      <c r="BN521" s="57"/>
      <c r="BO521" s="57"/>
      <c r="BP521" s="57"/>
      <c r="BQ521" s="57"/>
      <c r="BR521" s="57"/>
      <c r="BS521" s="57"/>
      <c r="BT521" s="57"/>
      <c r="BU521" s="57"/>
      <c r="BV521" s="57"/>
      <c r="BW521" s="57"/>
    </row>
    <row r="522" spans="3:75" ht="21" customHeight="1">
      <c r="C522" s="266"/>
      <c r="D522" s="425" t="s">
        <v>465</v>
      </c>
      <c r="E522" s="432" t="s">
        <v>2400</v>
      </c>
      <c r="F522" s="289" t="s">
        <v>33</v>
      </c>
      <c r="G522" s="250"/>
      <c r="H522" s="221" t="s">
        <v>0</v>
      </c>
      <c r="I522" s="221" t="s">
        <v>159</v>
      </c>
      <c r="J522" s="221" t="s">
        <v>0</v>
      </c>
      <c r="K522" s="221" t="s">
        <v>160</v>
      </c>
      <c r="L522" s="221" t="s">
        <v>0</v>
      </c>
      <c r="M522" s="221" t="s">
        <v>261</v>
      </c>
      <c r="N522" s="48" t="s">
        <v>162</v>
      </c>
      <c r="O522" s="48" t="s">
        <v>0</v>
      </c>
      <c r="P522" s="48" t="s">
        <v>477</v>
      </c>
      <c r="Q522" s="48"/>
      <c r="R522" s="48"/>
      <c r="S522" s="48"/>
      <c r="T522" s="48"/>
      <c r="U522" s="104"/>
      <c r="V522" s="21" t="str">
        <f t="shared" si="0"/>
        <v/>
      </c>
      <c r="W522" s="22" t="str">
        <f t="shared" si="1"/>
        <v/>
      </c>
      <c r="X522" s="23"/>
      <c r="Y522" s="299"/>
      <c r="Z522" s="299"/>
      <c r="AD522" s="300"/>
      <c r="AE522" s="300"/>
      <c r="AF522" s="300"/>
      <c r="AG522" s="300"/>
      <c r="AH522" s="300"/>
      <c r="AI522" s="300"/>
      <c r="AJ522" s="300"/>
      <c r="AK522" s="300"/>
      <c r="AL522" s="300"/>
      <c r="AM522" s="300"/>
      <c r="AN522" s="300"/>
      <c r="AO522" s="300"/>
      <c r="AP522" s="300"/>
      <c r="AQ522" s="300"/>
      <c r="AR522" s="300"/>
      <c r="AS522" s="300"/>
      <c r="BI522" s="57"/>
      <c r="BJ522" s="57"/>
      <c r="BK522" s="57"/>
      <c r="BL522" s="57"/>
      <c r="BM522" s="57"/>
      <c r="BN522" s="57"/>
      <c r="BO522" s="57"/>
      <c r="BP522" s="57"/>
      <c r="BQ522" s="57"/>
      <c r="BR522" s="57"/>
      <c r="BS522" s="57"/>
      <c r="BT522" s="57"/>
      <c r="BU522" s="57"/>
      <c r="BV522" s="57"/>
      <c r="BW522" s="57"/>
    </row>
    <row r="523" spans="3:75" ht="21" customHeight="1">
      <c r="C523" s="266"/>
      <c r="D523" s="425"/>
      <c r="E523" s="432"/>
      <c r="F523" s="289" t="s">
        <v>2457</v>
      </c>
      <c r="G523" s="250"/>
      <c r="H523" s="221" t="s">
        <v>0</v>
      </c>
      <c r="I523" s="221" t="s">
        <v>159</v>
      </c>
      <c r="J523" s="221" t="s">
        <v>0</v>
      </c>
      <c r="K523" s="221" t="s">
        <v>160</v>
      </c>
      <c r="L523" s="221" t="s">
        <v>0</v>
      </c>
      <c r="M523" s="221" t="s">
        <v>262</v>
      </c>
      <c r="N523" s="48" t="s">
        <v>162</v>
      </c>
      <c r="O523" s="48" t="s">
        <v>0</v>
      </c>
      <c r="P523" s="48" t="s">
        <v>477</v>
      </c>
      <c r="Q523" s="48"/>
      <c r="R523" s="48"/>
      <c r="S523" s="48"/>
      <c r="T523" s="48"/>
      <c r="U523" s="104"/>
      <c r="V523" s="21" t="str">
        <f t="shared" si="0"/>
        <v/>
      </c>
      <c r="W523" s="22" t="str">
        <f t="shared" si="1"/>
        <v/>
      </c>
      <c r="X523" s="23"/>
      <c r="Y523" s="299"/>
      <c r="Z523" s="299"/>
      <c r="AD523" s="300"/>
      <c r="AE523" s="300"/>
      <c r="AF523" s="300"/>
      <c r="AG523" s="300"/>
      <c r="AH523" s="300"/>
      <c r="AI523" s="300"/>
      <c r="AJ523" s="300"/>
      <c r="AK523" s="300"/>
      <c r="AL523" s="300"/>
      <c r="AM523" s="300"/>
      <c r="AN523" s="300"/>
      <c r="AO523" s="300"/>
      <c r="AP523" s="300"/>
      <c r="AQ523" s="300"/>
      <c r="AR523" s="300"/>
      <c r="AS523" s="300"/>
      <c r="BI523" s="57"/>
      <c r="BJ523" s="57"/>
      <c r="BK523" s="57"/>
      <c r="BL523" s="57"/>
      <c r="BM523" s="57"/>
      <c r="BN523" s="57"/>
      <c r="BO523" s="57"/>
      <c r="BP523" s="57"/>
      <c r="BQ523" s="57"/>
      <c r="BR523" s="57"/>
      <c r="BS523" s="57"/>
      <c r="BT523" s="57"/>
      <c r="BU523" s="57"/>
      <c r="BV523" s="57"/>
      <c r="BW523" s="57"/>
    </row>
    <row r="524" spans="3:75" ht="21" customHeight="1">
      <c r="C524" s="266"/>
      <c r="D524" s="425"/>
      <c r="E524" s="432"/>
      <c r="F524" s="289" t="s">
        <v>2458</v>
      </c>
      <c r="G524" s="250"/>
      <c r="H524" s="221" t="s">
        <v>0</v>
      </c>
      <c r="I524" s="221" t="s">
        <v>159</v>
      </c>
      <c r="J524" s="221" t="s">
        <v>0</v>
      </c>
      <c r="K524" s="221" t="s">
        <v>160</v>
      </c>
      <c r="L524" s="221" t="s">
        <v>0</v>
      </c>
      <c r="M524" s="221" t="s">
        <v>263</v>
      </c>
      <c r="N524" s="48" t="s">
        <v>162</v>
      </c>
      <c r="O524" s="48" t="s">
        <v>0</v>
      </c>
      <c r="P524" s="48" t="s">
        <v>477</v>
      </c>
      <c r="Q524" s="48"/>
      <c r="R524" s="48"/>
      <c r="S524" s="48"/>
      <c r="T524" s="48"/>
      <c r="U524" s="104"/>
      <c r="V524" s="21" t="str">
        <f t="shared" si="0"/>
        <v/>
      </c>
      <c r="W524" s="22" t="str">
        <f t="shared" si="1"/>
        <v/>
      </c>
      <c r="X524" s="23"/>
      <c r="Y524" s="299"/>
      <c r="Z524" s="299"/>
      <c r="AD524" s="300"/>
      <c r="AE524" s="300"/>
      <c r="AF524" s="300"/>
      <c r="AG524" s="300"/>
      <c r="AH524" s="300"/>
      <c r="AI524" s="300"/>
      <c r="AJ524" s="300"/>
      <c r="AK524" s="300"/>
      <c r="AL524" s="300"/>
      <c r="AM524" s="300"/>
      <c r="AN524" s="300"/>
      <c r="AO524" s="300"/>
      <c r="AP524" s="300"/>
      <c r="AQ524" s="300"/>
      <c r="AR524" s="300"/>
      <c r="AS524" s="300"/>
      <c r="BI524" s="57"/>
      <c r="BJ524" s="57"/>
      <c r="BK524" s="57"/>
      <c r="BL524" s="57"/>
      <c r="BM524" s="57"/>
      <c r="BN524" s="57"/>
      <c r="BO524" s="57"/>
      <c r="BP524" s="57"/>
      <c r="BQ524" s="57"/>
      <c r="BR524" s="57"/>
      <c r="BS524" s="57"/>
      <c r="BT524" s="57"/>
      <c r="BU524" s="57"/>
      <c r="BV524" s="57"/>
      <c r="BW524" s="57"/>
    </row>
    <row r="525" spans="3:75" ht="21" customHeight="1">
      <c r="C525" s="266"/>
      <c r="D525" s="425"/>
      <c r="E525" s="432"/>
      <c r="F525" s="289" t="s">
        <v>2401</v>
      </c>
      <c r="G525" s="250"/>
      <c r="H525" s="221" t="s">
        <v>0</v>
      </c>
      <c r="I525" s="221" t="s">
        <v>159</v>
      </c>
      <c r="J525" s="221" t="s">
        <v>0</v>
      </c>
      <c r="K525" s="221" t="s">
        <v>160</v>
      </c>
      <c r="L525" s="221" t="s">
        <v>0</v>
      </c>
      <c r="M525" s="221" t="s">
        <v>264</v>
      </c>
      <c r="N525" s="48" t="s">
        <v>162</v>
      </c>
      <c r="O525" s="48" t="s">
        <v>0</v>
      </c>
      <c r="P525" s="48" t="s">
        <v>477</v>
      </c>
      <c r="Q525" s="48"/>
      <c r="R525" s="48"/>
      <c r="S525" s="48"/>
      <c r="T525" s="48"/>
      <c r="U525" s="104"/>
      <c r="V525" s="21" t="str">
        <f t="shared" si="0"/>
        <v/>
      </c>
      <c r="W525" s="22" t="str">
        <f t="shared" si="1"/>
        <v/>
      </c>
      <c r="X525" s="23"/>
      <c r="Y525" s="299"/>
      <c r="Z525" s="299"/>
      <c r="AD525" s="300"/>
      <c r="AE525" s="300"/>
      <c r="AF525" s="300"/>
      <c r="AG525" s="300"/>
      <c r="AH525" s="300"/>
      <c r="AI525" s="300"/>
      <c r="AJ525" s="300"/>
      <c r="AK525" s="300"/>
      <c r="AL525" s="300"/>
      <c r="AM525" s="300"/>
      <c r="AN525" s="300"/>
      <c r="AO525" s="300"/>
      <c r="AP525" s="300"/>
      <c r="AQ525" s="300"/>
      <c r="AR525" s="300"/>
      <c r="AS525" s="300"/>
      <c r="BI525" s="57"/>
      <c r="BJ525" s="57"/>
      <c r="BK525" s="57"/>
      <c r="BL525" s="57"/>
      <c r="BM525" s="57"/>
      <c r="BN525" s="57"/>
      <c r="BO525" s="57"/>
      <c r="BP525" s="57"/>
      <c r="BQ525" s="57"/>
      <c r="BR525" s="57"/>
      <c r="BS525" s="57"/>
      <c r="BT525" s="57"/>
      <c r="BU525" s="57"/>
      <c r="BV525" s="57"/>
      <c r="BW525" s="57"/>
    </row>
    <row r="526" spans="3:75" ht="21" customHeight="1">
      <c r="C526" s="266"/>
      <c r="D526" s="425"/>
      <c r="E526" s="432"/>
      <c r="F526" s="295" t="s">
        <v>2402</v>
      </c>
      <c r="G526" s="250"/>
      <c r="H526" s="221" t="s">
        <v>0</v>
      </c>
      <c r="I526" s="221" t="s">
        <v>159</v>
      </c>
      <c r="J526" s="221" t="s">
        <v>0</v>
      </c>
      <c r="K526" s="221" t="s">
        <v>160</v>
      </c>
      <c r="L526" s="221" t="s">
        <v>0</v>
      </c>
      <c r="M526" s="221" t="s">
        <v>169</v>
      </c>
      <c r="N526" s="48" t="s">
        <v>162</v>
      </c>
      <c r="O526" s="48" t="s">
        <v>0</v>
      </c>
      <c r="P526" s="48" t="s">
        <v>477</v>
      </c>
      <c r="Q526" s="48"/>
      <c r="R526" s="48"/>
      <c r="S526" s="48"/>
      <c r="T526" s="48"/>
      <c r="U526" s="104"/>
      <c r="V526" s="21" t="str">
        <f t="shared" si="0"/>
        <v/>
      </c>
      <c r="W526" s="22" t="str">
        <f t="shared" si="1"/>
        <v/>
      </c>
      <c r="X526" s="23"/>
      <c r="Y526" s="299"/>
      <c r="Z526" s="301"/>
      <c r="AD526" s="264"/>
      <c r="AE526" s="264"/>
      <c r="AF526" s="264"/>
      <c r="AG526" s="264"/>
      <c r="AH526" s="264"/>
      <c r="AI526" s="264"/>
      <c r="AJ526" s="264"/>
      <c r="AK526" s="264"/>
      <c r="AL526" s="264"/>
      <c r="AM526" s="264"/>
      <c r="AN526" s="264"/>
      <c r="AO526" s="264"/>
      <c r="AP526" s="264"/>
      <c r="AQ526" s="264"/>
      <c r="AR526" s="264"/>
      <c r="AS526" s="264"/>
      <c r="BI526" s="57"/>
      <c r="BJ526" s="57"/>
      <c r="BK526" s="57"/>
      <c r="BL526" s="57"/>
      <c r="BM526" s="57"/>
      <c r="BN526" s="57"/>
      <c r="BO526" s="57"/>
      <c r="BP526" s="57"/>
      <c r="BQ526" s="57"/>
      <c r="BR526" s="57"/>
      <c r="BS526" s="57"/>
      <c r="BT526" s="57"/>
      <c r="BU526" s="57"/>
      <c r="BV526" s="57"/>
      <c r="BW526" s="57"/>
    </row>
    <row r="527" spans="3:75" ht="21" customHeight="1">
      <c r="C527" s="266"/>
      <c r="D527" s="425" t="s">
        <v>465</v>
      </c>
      <c r="E527" s="432" t="s">
        <v>2403</v>
      </c>
      <c r="F527" s="289" t="s">
        <v>2459</v>
      </c>
      <c r="G527" s="250"/>
      <c r="H527" s="221" t="s">
        <v>0</v>
      </c>
      <c r="I527" s="221" t="s">
        <v>159</v>
      </c>
      <c r="J527" s="221" t="s">
        <v>0</v>
      </c>
      <c r="K527" s="221" t="s">
        <v>160</v>
      </c>
      <c r="L527" s="221" t="s">
        <v>0</v>
      </c>
      <c r="M527" s="221" t="s">
        <v>265</v>
      </c>
      <c r="N527" s="48" t="s">
        <v>162</v>
      </c>
      <c r="O527" s="48" t="s">
        <v>0</v>
      </c>
      <c r="P527" s="48" t="s">
        <v>477</v>
      </c>
      <c r="Q527" s="48"/>
      <c r="R527" s="48"/>
      <c r="S527" s="48"/>
      <c r="T527" s="48"/>
      <c r="U527" s="104"/>
      <c r="V527" s="21" t="str">
        <f t="shared" si="0"/>
        <v/>
      </c>
      <c r="W527" s="22" t="str">
        <f t="shared" si="1"/>
        <v/>
      </c>
      <c r="X527" s="23"/>
      <c r="Y527" s="299"/>
      <c r="Z527" s="299"/>
      <c r="AD527" s="300"/>
      <c r="AE527" s="300"/>
      <c r="AF527" s="300"/>
      <c r="AG527" s="300"/>
      <c r="AH527" s="300"/>
      <c r="AI527" s="300"/>
      <c r="AJ527" s="300"/>
      <c r="AK527" s="300"/>
      <c r="AL527" s="300"/>
      <c r="AM527" s="300"/>
      <c r="AN527" s="300"/>
      <c r="AO527" s="300"/>
      <c r="AP527" s="300"/>
      <c r="AQ527" s="300"/>
      <c r="AR527" s="300"/>
      <c r="AS527" s="300"/>
      <c r="BI527" s="57"/>
      <c r="BJ527" s="57"/>
      <c r="BK527" s="57"/>
      <c r="BL527" s="57"/>
      <c r="BM527" s="57"/>
      <c r="BN527" s="57"/>
      <c r="BO527" s="57"/>
      <c r="BP527" s="57"/>
      <c r="BQ527" s="57"/>
      <c r="BR527" s="57"/>
      <c r="BS527" s="57"/>
      <c r="BT527" s="57"/>
      <c r="BU527" s="57"/>
      <c r="BV527" s="57"/>
      <c r="BW527" s="57"/>
    </row>
    <row r="528" spans="3:75" ht="21" customHeight="1">
      <c r="C528" s="266"/>
      <c r="D528" s="425"/>
      <c r="E528" s="432"/>
      <c r="F528" s="289" t="s">
        <v>2460</v>
      </c>
      <c r="G528" s="250"/>
      <c r="H528" s="221" t="s">
        <v>0</v>
      </c>
      <c r="I528" s="221" t="s">
        <v>159</v>
      </c>
      <c r="J528" s="221" t="s">
        <v>0</v>
      </c>
      <c r="K528" s="221" t="s">
        <v>160</v>
      </c>
      <c r="L528" s="221" t="s">
        <v>0</v>
      </c>
      <c r="M528" s="221" t="s">
        <v>266</v>
      </c>
      <c r="N528" s="48" t="s">
        <v>162</v>
      </c>
      <c r="O528" s="48" t="s">
        <v>0</v>
      </c>
      <c r="P528" s="48" t="s">
        <v>477</v>
      </c>
      <c r="Q528" s="48"/>
      <c r="R528" s="48"/>
      <c r="S528" s="48"/>
      <c r="T528" s="48"/>
      <c r="U528" s="104"/>
      <c r="V528" s="21" t="str">
        <f t="shared" si="0"/>
        <v/>
      </c>
      <c r="W528" s="22" t="str">
        <f t="shared" si="1"/>
        <v/>
      </c>
      <c r="X528" s="23"/>
      <c r="Y528" s="299"/>
      <c r="Z528" s="299"/>
      <c r="AD528" s="300"/>
      <c r="AE528" s="300"/>
      <c r="AF528" s="300"/>
      <c r="AG528" s="300"/>
      <c r="AH528" s="300"/>
      <c r="AI528" s="300"/>
      <c r="AJ528" s="300"/>
      <c r="AK528" s="300"/>
      <c r="AL528" s="300"/>
      <c r="AM528" s="300"/>
      <c r="AN528" s="300"/>
      <c r="AO528" s="300"/>
      <c r="AP528" s="300"/>
      <c r="AQ528" s="300"/>
      <c r="AR528" s="300"/>
      <c r="AS528" s="300"/>
      <c r="BI528" s="57"/>
      <c r="BJ528" s="57"/>
      <c r="BK528" s="57"/>
      <c r="BL528" s="57"/>
      <c r="BM528" s="57"/>
      <c r="BN528" s="57"/>
      <c r="BO528" s="57"/>
      <c r="BP528" s="57"/>
      <c r="BQ528" s="57"/>
      <c r="BR528" s="57"/>
      <c r="BS528" s="57"/>
      <c r="BT528" s="57"/>
      <c r="BU528" s="57"/>
      <c r="BV528" s="57"/>
      <c r="BW528" s="57"/>
    </row>
    <row r="529" spans="3:75" ht="21" customHeight="1">
      <c r="C529" s="266"/>
      <c r="D529" s="425"/>
      <c r="E529" s="432"/>
      <c r="F529" s="289" t="s">
        <v>34</v>
      </c>
      <c r="G529" s="250"/>
      <c r="H529" s="221" t="s">
        <v>0</v>
      </c>
      <c r="I529" s="221" t="s">
        <v>159</v>
      </c>
      <c r="J529" s="221" t="s">
        <v>0</v>
      </c>
      <c r="K529" s="221" t="s">
        <v>160</v>
      </c>
      <c r="L529" s="221" t="s">
        <v>0</v>
      </c>
      <c r="M529" s="221" t="s">
        <v>267</v>
      </c>
      <c r="N529" s="48" t="s">
        <v>162</v>
      </c>
      <c r="O529" s="48" t="s">
        <v>0</v>
      </c>
      <c r="P529" s="48" t="s">
        <v>477</v>
      </c>
      <c r="Q529" s="48"/>
      <c r="R529" s="48"/>
      <c r="S529" s="48"/>
      <c r="T529" s="48"/>
      <c r="U529" s="104"/>
      <c r="V529" s="21" t="str">
        <f t="shared" si="0"/>
        <v/>
      </c>
      <c r="W529" s="22" t="str">
        <f t="shared" si="1"/>
        <v/>
      </c>
      <c r="X529" s="23"/>
      <c r="Y529" s="299"/>
      <c r="Z529" s="299"/>
      <c r="AD529" s="300"/>
      <c r="AE529" s="300"/>
      <c r="AF529" s="300"/>
      <c r="AG529" s="300"/>
      <c r="AH529" s="300"/>
      <c r="AI529" s="300"/>
      <c r="AJ529" s="300"/>
      <c r="AK529" s="300"/>
      <c r="AL529" s="300"/>
      <c r="AM529" s="300"/>
      <c r="AN529" s="300"/>
      <c r="AO529" s="300"/>
      <c r="AP529" s="300"/>
      <c r="AQ529" s="300"/>
      <c r="AR529" s="300"/>
      <c r="AS529" s="300"/>
      <c r="BI529" s="57"/>
      <c r="BJ529" s="57"/>
      <c r="BK529" s="57"/>
      <c r="BL529" s="57"/>
      <c r="BM529" s="57"/>
      <c r="BN529" s="57"/>
      <c r="BO529" s="57"/>
      <c r="BP529" s="57"/>
      <c r="BQ529" s="57"/>
      <c r="BR529" s="57"/>
      <c r="BS529" s="57"/>
      <c r="BT529" s="57"/>
      <c r="BU529" s="57"/>
      <c r="BV529" s="57"/>
      <c r="BW529" s="57"/>
    </row>
    <row r="530" spans="3:75" ht="21" customHeight="1">
      <c r="C530" s="266"/>
      <c r="D530" s="425"/>
      <c r="E530" s="432"/>
      <c r="F530" s="289" t="s">
        <v>35</v>
      </c>
      <c r="G530" s="250"/>
      <c r="H530" s="221" t="s">
        <v>0</v>
      </c>
      <c r="I530" s="221" t="s">
        <v>159</v>
      </c>
      <c r="J530" s="221" t="s">
        <v>0</v>
      </c>
      <c r="K530" s="221" t="s">
        <v>160</v>
      </c>
      <c r="L530" s="221" t="s">
        <v>0</v>
      </c>
      <c r="M530" s="221" t="s">
        <v>268</v>
      </c>
      <c r="N530" s="48" t="s">
        <v>162</v>
      </c>
      <c r="O530" s="48" t="s">
        <v>0</v>
      </c>
      <c r="P530" s="48" t="s">
        <v>477</v>
      </c>
      <c r="Q530" s="48"/>
      <c r="R530" s="48"/>
      <c r="S530" s="48"/>
      <c r="T530" s="48"/>
      <c r="U530" s="104"/>
      <c r="V530" s="21" t="str">
        <f t="shared" ref="V530:V593" si="2">IF(OR(AND(V78="",W78=""),AND(V304="",W304=""),AND(W78="X",W304="X"),OR(W78="M",W304="M")),"",SUM(V78,V304))</f>
        <v/>
      </c>
      <c r="W530" s="22" t="str">
        <f t="shared" ref="W530:W593" si="3">IF(AND(AND(W78="X",W304="X"),SUM(V78,V304)=0,ISNUMBER(V530)),"",IF(OR(W78="M",W304="M"),"M",IF(AND(W78=W304,OR(W78="X",W78="W",W78="Z")),UPPER(W78),"")))</f>
        <v/>
      </c>
      <c r="X530" s="23"/>
      <c r="Y530" s="299"/>
      <c r="Z530" s="302"/>
      <c r="BI530" s="57"/>
      <c r="BJ530" s="57"/>
      <c r="BK530" s="57"/>
      <c r="BL530" s="57"/>
      <c r="BM530" s="57"/>
      <c r="BN530" s="57"/>
      <c r="BO530" s="57"/>
      <c r="BP530" s="57"/>
      <c r="BQ530" s="57"/>
      <c r="BR530" s="57"/>
      <c r="BS530" s="57"/>
      <c r="BT530" s="57"/>
      <c r="BU530" s="57"/>
      <c r="BV530" s="57"/>
      <c r="BW530" s="57"/>
    </row>
    <row r="531" spans="3:75" ht="21" customHeight="1">
      <c r="C531" s="266"/>
      <c r="D531" s="425"/>
      <c r="E531" s="432"/>
      <c r="F531" s="289" t="s">
        <v>36</v>
      </c>
      <c r="G531" s="250"/>
      <c r="H531" s="221" t="s">
        <v>0</v>
      </c>
      <c r="I531" s="221" t="s">
        <v>159</v>
      </c>
      <c r="J531" s="221" t="s">
        <v>0</v>
      </c>
      <c r="K531" s="221" t="s">
        <v>160</v>
      </c>
      <c r="L531" s="221" t="s">
        <v>0</v>
      </c>
      <c r="M531" s="221" t="s">
        <v>269</v>
      </c>
      <c r="N531" s="48" t="s">
        <v>162</v>
      </c>
      <c r="O531" s="48" t="s">
        <v>0</v>
      </c>
      <c r="P531" s="48" t="s">
        <v>477</v>
      </c>
      <c r="Q531" s="48"/>
      <c r="R531" s="48"/>
      <c r="S531" s="48"/>
      <c r="T531" s="48"/>
      <c r="U531" s="104"/>
      <c r="V531" s="21" t="str">
        <f t="shared" si="2"/>
        <v/>
      </c>
      <c r="W531" s="22" t="str">
        <f t="shared" si="3"/>
        <v/>
      </c>
      <c r="X531" s="23"/>
      <c r="Y531" s="299"/>
      <c r="Z531" s="302"/>
      <c r="BI531" s="57"/>
      <c r="BJ531" s="57"/>
      <c r="BK531" s="57"/>
      <c r="BL531" s="57"/>
      <c r="BM531" s="57"/>
      <c r="BN531" s="57"/>
      <c r="BO531" s="57"/>
      <c r="BP531" s="57"/>
      <c r="BQ531" s="57"/>
      <c r="BR531" s="57"/>
      <c r="BS531" s="57"/>
      <c r="BT531" s="57"/>
      <c r="BU531" s="57"/>
      <c r="BV531" s="57"/>
      <c r="BW531" s="57"/>
    </row>
    <row r="532" spans="3:75" ht="21" customHeight="1">
      <c r="C532" s="266"/>
      <c r="D532" s="425"/>
      <c r="E532" s="432"/>
      <c r="F532" s="289" t="s">
        <v>37</v>
      </c>
      <c r="G532" s="250"/>
      <c r="H532" s="221" t="s">
        <v>0</v>
      </c>
      <c r="I532" s="221" t="s">
        <v>159</v>
      </c>
      <c r="J532" s="221" t="s">
        <v>0</v>
      </c>
      <c r="K532" s="221" t="s">
        <v>160</v>
      </c>
      <c r="L532" s="221" t="s">
        <v>0</v>
      </c>
      <c r="M532" s="221" t="s">
        <v>270</v>
      </c>
      <c r="N532" s="48" t="s">
        <v>162</v>
      </c>
      <c r="O532" s="48" t="s">
        <v>0</v>
      </c>
      <c r="P532" s="48" t="s">
        <v>477</v>
      </c>
      <c r="Q532" s="48"/>
      <c r="R532" s="48"/>
      <c r="S532" s="48"/>
      <c r="T532" s="48"/>
      <c r="U532" s="104"/>
      <c r="V532" s="21" t="str">
        <f t="shared" si="2"/>
        <v/>
      </c>
      <c r="W532" s="22" t="str">
        <f t="shared" si="3"/>
        <v/>
      </c>
      <c r="X532" s="23"/>
      <c r="Y532" s="299"/>
      <c r="Z532" s="302"/>
      <c r="BI532" s="57"/>
      <c r="BJ532" s="57"/>
      <c r="BK532" s="57"/>
      <c r="BL532" s="57"/>
      <c r="BM532" s="57"/>
      <c r="BN532" s="57"/>
      <c r="BO532" s="57"/>
      <c r="BP532" s="57"/>
      <c r="BQ532" s="57"/>
      <c r="BR532" s="57"/>
      <c r="BS532" s="57"/>
      <c r="BT532" s="57"/>
      <c r="BU532" s="57"/>
      <c r="BV532" s="57"/>
      <c r="BW532" s="57"/>
    </row>
    <row r="533" spans="3:75" ht="21" customHeight="1">
      <c r="C533" s="266"/>
      <c r="D533" s="425"/>
      <c r="E533" s="432"/>
      <c r="F533" s="289" t="s">
        <v>2461</v>
      </c>
      <c r="G533" s="250"/>
      <c r="H533" s="221" t="s">
        <v>0</v>
      </c>
      <c r="I533" s="221" t="s">
        <v>159</v>
      </c>
      <c r="J533" s="221" t="s">
        <v>0</v>
      </c>
      <c r="K533" s="221" t="s">
        <v>160</v>
      </c>
      <c r="L533" s="221" t="s">
        <v>0</v>
      </c>
      <c r="M533" s="221" t="s">
        <v>271</v>
      </c>
      <c r="N533" s="48" t="s">
        <v>162</v>
      </c>
      <c r="O533" s="48" t="s">
        <v>0</v>
      </c>
      <c r="P533" s="48" t="s">
        <v>477</v>
      </c>
      <c r="Q533" s="48"/>
      <c r="R533" s="48"/>
      <c r="S533" s="48"/>
      <c r="T533" s="48"/>
      <c r="U533" s="104"/>
      <c r="V533" s="21" t="str">
        <f t="shared" si="2"/>
        <v/>
      </c>
      <c r="W533" s="22" t="str">
        <f t="shared" si="3"/>
        <v/>
      </c>
      <c r="X533" s="23"/>
      <c r="Y533" s="299"/>
      <c r="Z533" s="302"/>
      <c r="BI533" s="57"/>
      <c r="BJ533" s="57"/>
      <c r="BK533" s="57"/>
      <c r="BL533" s="57"/>
      <c r="BM533" s="57"/>
      <c r="BN533" s="57"/>
      <c r="BO533" s="57"/>
      <c r="BP533" s="57"/>
      <c r="BQ533" s="57"/>
      <c r="BR533" s="57"/>
      <c r="BS533" s="57"/>
      <c r="BT533" s="57"/>
      <c r="BU533" s="57"/>
      <c r="BV533" s="57"/>
      <c r="BW533" s="57"/>
    </row>
    <row r="534" spans="3:75" ht="21" customHeight="1">
      <c r="C534" s="266"/>
      <c r="D534" s="425"/>
      <c r="E534" s="432"/>
      <c r="F534" s="289" t="s">
        <v>2462</v>
      </c>
      <c r="G534" s="250"/>
      <c r="H534" s="221" t="s">
        <v>0</v>
      </c>
      <c r="I534" s="221" t="s">
        <v>159</v>
      </c>
      <c r="J534" s="221" t="s">
        <v>0</v>
      </c>
      <c r="K534" s="221" t="s">
        <v>160</v>
      </c>
      <c r="L534" s="221" t="s">
        <v>0</v>
      </c>
      <c r="M534" s="221" t="s">
        <v>272</v>
      </c>
      <c r="N534" s="48" t="s">
        <v>162</v>
      </c>
      <c r="O534" s="48" t="s">
        <v>0</v>
      </c>
      <c r="P534" s="48" t="s">
        <v>477</v>
      </c>
      <c r="Q534" s="48"/>
      <c r="R534" s="48"/>
      <c r="S534" s="48"/>
      <c r="T534" s="48"/>
      <c r="U534" s="104"/>
      <c r="V534" s="21" t="str">
        <f t="shared" si="2"/>
        <v/>
      </c>
      <c r="W534" s="22" t="str">
        <f t="shared" si="3"/>
        <v/>
      </c>
      <c r="X534" s="23"/>
      <c r="Y534" s="299"/>
      <c r="Z534" s="302"/>
      <c r="BI534" s="57"/>
      <c r="BJ534" s="57"/>
      <c r="BK534" s="57"/>
      <c r="BL534" s="57"/>
      <c r="BM534" s="57"/>
      <c r="BN534" s="57"/>
      <c r="BO534" s="57"/>
      <c r="BP534" s="57"/>
      <c r="BQ534" s="57"/>
      <c r="BR534" s="57"/>
      <c r="BS534" s="57"/>
      <c r="BT534" s="57"/>
      <c r="BU534" s="57"/>
      <c r="BV534" s="57"/>
      <c r="BW534" s="57"/>
    </row>
    <row r="535" spans="3:75" ht="21" customHeight="1">
      <c r="C535" s="266"/>
      <c r="D535" s="425"/>
      <c r="E535" s="432"/>
      <c r="F535" s="289" t="s">
        <v>2463</v>
      </c>
      <c r="G535" s="250"/>
      <c r="H535" s="221" t="s">
        <v>0</v>
      </c>
      <c r="I535" s="221" t="s">
        <v>159</v>
      </c>
      <c r="J535" s="221" t="s">
        <v>0</v>
      </c>
      <c r="K535" s="221" t="s">
        <v>160</v>
      </c>
      <c r="L535" s="221" t="s">
        <v>0</v>
      </c>
      <c r="M535" s="221" t="s">
        <v>273</v>
      </c>
      <c r="N535" s="48" t="s">
        <v>162</v>
      </c>
      <c r="O535" s="48" t="s">
        <v>0</v>
      </c>
      <c r="P535" s="48" t="s">
        <v>477</v>
      </c>
      <c r="Q535" s="48"/>
      <c r="R535" s="48"/>
      <c r="S535" s="48"/>
      <c r="T535" s="48"/>
      <c r="U535" s="104"/>
      <c r="V535" s="21" t="str">
        <f t="shared" si="2"/>
        <v/>
      </c>
      <c r="W535" s="22" t="str">
        <f t="shared" si="3"/>
        <v/>
      </c>
      <c r="X535" s="23"/>
      <c r="Y535" s="299"/>
      <c r="Z535" s="302"/>
      <c r="BI535" s="57"/>
      <c r="BJ535" s="57"/>
      <c r="BK535" s="57"/>
      <c r="BL535" s="57"/>
      <c r="BM535" s="57"/>
      <c r="BN535" s="57"/>
      <c r="BO535" s="57"/>
      <c r="BP535" s="57"/>
      <c r="BQ535" s="57"/>
      <c r="BR535" s="57"/>
      <c r="BS535" s="57"/>
      <c r="BT535" s="57"/>
      <c r="BU535" s="57"/>
      <c r="BV535" s="57"/>
      <c r="BW535" s="57"/>
    </row>
    <row r="536" spans="3:75" ht="21" customHeight="1">
      <c r="C536" s="266"/>
      <c r="D536" s="425"/>
      <c r="E536" s="432"/>
      <c r="F536" s="289" t="s">
        <v>2464</v>
      </c>
      <c r="G536" s="250"/>
      <c r="H536" s="221" t="s">
        <v>0</v>
      </c>
      <c r="I536" s="221" t="s">
        <v>159</v>
      </c>
      <c r="J536" s="221" t="s">
        <v>0</v>
      </c>
      <c r="K536" s="221" t="s">
        <v>160</v>
      </c>
      <c r="L536" s="221" t="s">
        <v>0</v>
      </c>
      <c r="M536" s="221" t="s">
        <v>274</v>
      </c>
      <c r="N536" s="48" t="s">
        <v>162</v>
      </c>
      <c r="O536" s="48" t="s">
        <v>0</v>
      </c>
      <c r="P536" s="48" t="s">
        <v>477</v>
      </c>
      <c r="Q536" s="48"/>
      <c r="R536" s="48"/>
      <c r="S536" s="48"/>
      <c r="T536" s="48"/>
      <c r="U536" s="104"/>
      <c r="V536" s="21" t="str">
        <f t="shared" si="2"/>
        <v/>
      </c>
      <c r="W536" s="22" t="str">
        <f t="shared" si="3"/>
        <v/>
      </c>
      <c r="X536" s="23"/>
      <c r="Y536" s="299"/>
      <c r="Z536" s="302"/>
      <c r="BI536" s="57"/>
      <c r="BJ536" s="57"/>
      <c r="BK536" s="57"/>
      <c r="BL536" s="57"/>
      <c r="BM536" s="57"/>
      <c r="BN536" s="57"/>
      <c r="BO536" s="57"/>
      <c r="BP536" s="57"/>
      <c r="BQ536" s="57"/>
      <c r="BR536" s="57"/>
      <c r="BS536" s="57"/>
      <c r="BT536" s="57"/>
      <c r="BU536" s="57"/>
      <c r="BV536" s="57"/>
      <c r="BW536" s="57"/>
    </row>
    <row r="537" spans="3:75" ht="21" customHeight="1">
      <c r="C537" s="266"/>
      <c r="D537" s="425"/>
      <c r="E537" s="432"/>
      <c r="F537" s="289" t="s">
        <v>2465</v>
      </c>
      <c r="G537" s="250"/>
      <c r="H537" s="221" t="s">
        <v>0</v>
      </c>
      <c r="I537" s="221" t="s">
        <v>159</v>
      </c>
      <c r="J537" s="221" t="s">
        <v>0</v>
      </c>
      <c r="K537" s="221" t="s">
        <v>160</v>
      </c>
      <c r="L537" s="221" t="s">
        <v>0</v>
      </c>
      <c r="M537" s="221" t="s">
        <v>275</v>
      </c>
      <c r="N537" s="48" t="s">
        <v>162</v>
      </c>
      <c r="O537" s="48" t="s">
        <v>0</v>
      </c>
      <c r="P537" s="48" t="s">
        <v>477</v>
      </c>
      <c r="Q537" s="48"/>
      <c r="R537" s="48"/>
      <c r="S537" s="48"/>
      <c r="T537" s="48"/>
      <c r="U537" s="104"/>
      <c r="V537" s="21" t="str">
        <f t="shared" si="2"/>
        <v/>
      </c>
      <c r="W537" s="22" t="str">
        <f t="shared" si="3"/>
        <v/>
      </c>
      <c r="X537" s="23"/>
      <c r="Y537" s="299"/>
      <c r="Z537" s="302"/>
      <c r="BI537" s="57"/>
      <c r="BJ537" s="57"/>
      <c r="BK537" s="57"/>
      <c r="BL537" s="57"/>
      <c r="BM537" s="57"/>
      <c r="BN537" s="57"/>
      <c r="BO537" s="57"/>
      <c r="BP537" s="57"/>
      <c r="BQ537" s="57"/>
      <c r="BR537" s="57"/>
      <c r="BS537" s="57"/>
      <c r="BT537" s="57"/>
      <c r="BU537" s="57"/>
      <c r="BV537" s="57"/>
      <c r="BW537" s="57"/>
    </row>
    <row r="538" spans="3:75" ht="21" customHeight="1">
      <c r="C538" s="266"/>
      <c r="D538" s="425"/>
      <c r="E538" s="432"/>
      <c r="F538" s="289" t="s">
        <v>38</v>
      </c>
      <c r="G538" s="250"/>
      <c r="H538" s="221" t="s">
        <v>0</v>
      </c>
      <c r="I538" s="221" t="s">
        <v>159</v>
      </c>
      <c r="J538" s="221" t="s">
        <v>0</v>
      </c>
      <c r="K538" s="221" t="s">
        <v>160</v>
      </c>
      <c r="L538" s="221" t="s">
        <v>0</v>
      </c>
      <c r="M538" s="221" t="s">
        <v>276</v>
      </c>
      <c r="N538" s="48" t="s">
        <v>162</v>
      </c>
      <c r="O538" s="48" t="s">
        <v>0</v>
      </c>
      <c r="P538" s="48" t="s">
        <v>477</v>
      </c>
      <c r="Q538" s="48"/>
      <c r="R538" s="48"/>
      <c r="S538" s="48"/>
      <c r="T538" s="48"/>
      <c r="U538" s="104"/>
      <c r="V538" s="21" t="str">
        <f t="shared" si="2"/>
        <v/>
      </c>
      <c r="W538" s="22" t="str">
        <f t="shared" si="3"/>
        <v/>
      </c>
      <c r="X538" s="23"/>
      <c r="Y538" s="299"/>
      <c r="Z538" s="302"/>
      <c r="BI538" s="57"/>
      <c r="BJ538" s="57"/>
      <c r="BK538" s="57"/>
      <c r="BL538" s="57"/>
      <c r="BM538" s="57"/>
      <c r="BN538" s="57"/>
      <c r="BO538" s="57"/>
      <c r="BP538" s="57"/>
      <c r="BQ538" s="57"/>
      <c r="BR538" s="57"/>
      <c r="BS538" s="57"/>
      <c r="BT538" s="57"/>
      <c r="BU538" s="57"/>
      <c r="BV538" s="57"/>
      <c r="BW538" s="57"/>
    </row>
    <row r="539" spans="3:75" ht="21" customHeight="1">
      <c r="C539" s="266"/>
      <c r="D539" s="425"/>
      <c r="E539" s="432"/>
      <c r="F539" s="289" t="s">
        <v>39</v>
      </c>
      <c r="G539" s="250"/>
      <c r="H539" s="221" t="s">
        <v>0</v>
      </c>
      <c r="I539" s="221" t="s">
        <v>159</v>
      </c>
      <c r="J539" s="221" t="s">
        <v>0</v>
      </c>
      <c r="K539" s="221" t="s">
        <v>160</v>
      </c>
      <c r="L539" s="221" t="s">
        <v>0</v>
      </c>
      <c r="M539" s="221" t="s">
        <v>277</v>
      </c>
      <c r="N539" s="48" t="s">
        <v>162</v>
      </c>
      <c r="O539" s="48" t="s">
        <v>0</v>
      </c>
      <c r="P539" s="48" t="s">
        <v>477</v>
      </c>
      <c r="Q539" s="48"/>
      <c r="R539" s="48"/>
      <c r="S539" s="48"/>
      <c r="T539" s="48"/>
      <c r="U539" s="104"/>
      <c r="V539" s="21" t="str">
        <f t="shared" si="2"/>
        <v/>
      </c>
      <c r="W539" s="22" t="str">
        <f t="shared" si="3"/>
        <v/>
      </c>
      <c r="X539" s="23"/>
      <c r="Y539" s="299"/>
      <c r="Z539" s="302"/>
      <c r="BI539" s="57"/>
      <c r="BJ539" s="57"/>
      <c r="BK539" s="57"/>
      <c r="BL539" s="57"/>
      <c r="BM539" s="57"/>
      <c r="BN539" s="57"/>
      <c r="BO539" s="57"/>
      <c r="BP539" s="57"/>
      <c r="BQ539" s="57"/>
      <c r="BR539" s="57"/>
      <c r="BS539" s="57"/>
      <c r="BT539" s="57"/>
      <c r="BU539" s="57"/>
      <c r="BV539" s="57"/>
      <c r="BW539" s="57"/>
    </row>
    <row r="540" spans="3:75" ht="21" customHeight="1">
      <c r="C540" s="266"/>
      <c r="D540" s="425"/>
      <c r="E540" s="432"/>
      <c r="F540" s="289" t="s">
        <v>40</v>
      </c>
      <c r="G540" s="250"/>
      <c r="H540" s="221" t="s">
        <v>0</v>
      </c>
      <c r="I540" s="221" t="s">
        <v>159</v>
      </c>
      <c r="J540" s="221" t="s">
        <v>0</v>
      </c>
      <c r="K540" s="221" t="s">
        <v>160</v>
      </c>
      <c r="L540" s="221" t="s">
        <v>0</v>
      </c>
      <c r="M540" s="221" t="s">
        <v>278</v>
      </c>
      <c r="N540" s="48" t="s">
        <v>162</v>
      </c>
      <c r="O540" s="48" t="s">
        <v>0</v>
      </c>
      <c r="P540" s="48" t="s">
        <v>477</v>
      </c>
      <c r="Q540" s="48"/>
      <c r="R540" s="48"/>
      <c r="S540" s="48"/>
      <c r="T540" s="48"/>
      <c r="U540" s="104"/>
      <c r="V540" s="21" t="str">
        <f t="shared" si="2"/>
        <v/>
      </c>
      <c r="W540" s="22" t="str">
        <f t="shared" si="3"/>
        <v/>
      </c>
      <c r="X540" s="23"/>
      <c r="Y540" s="299"/>
      <c r="Z540" s="302"/>
      <c r="BI540" s="57"/>
      <c r="BJ540" s="57"/>
      <c r="BK540" s="57"/>
      <c r="BL540" s="57"/>
      <c r="BM540" s="57"/>
      <c r="BN540" s="57"/>
      <c r="BO540" s="57"/>
      <c r="BP540" s="57"/>
      <c r="BQ540" s="57"/>
      <c r="BR540" s="57"/>
      <c r="BS540" s="57"/>
      <c r="BT540" s="57"/>
      <c r="BU540" s="57"/>
      <c r="BV540" s="57"/>
      <c r="BW540" s="57"/>
    </row>
    <row r="541" spans="3:75" ht="21" customHeight="1">
      <c r="C541" s="266"/>
      <c r="D541" s="425"/>
      <c r="E541" s="432"/>
      <c r="F541" s="289" t="s">
        <v>41</v>
      </c>
      <c r="G541" s="250"/>
      <c r="H541" s="221" t="s">
        <v>0</v>
      </c>
      <c r="I541" s="221" t="s">
        <v>159</v>
      </c>
      <c r="J541" s="221" t="s">
        <v>0</v>
      </c>
      <c r="K541" s="221" t="s">
        <v>160</v>
      </c>
      <c r="L541" s="221" t="s">
        <v>0</v>
      </c>
      <c r="M541" s="221" t="s">
        <v>279</v>
      </c>
      <c r="N541" s="48" t="s">
        <v>162</v>
      </c>
      <c r="O541" s="48" t="s">
        <v>0</v>
      </c>
      <c r="P541" s="48" t="s">
        <v>477</v>
      </c>
      <c r="Q541" s="48"/>
      <c r="R541" s="48"/>
      <c r="S541" s="48"/>
      <c r="T541" s="48"/>
      <c r="U541" s="104"/>
      <c r="V541" s="21" t="str">
        <f t="shared" si="2"/>
        <v/>
      </c>
      <c r="W541" s="22" t="str">
        <f t="shared" si="3"/>
        <v/>
      </c>
      <c r="X541" s="23"/>
      <c r="Y541" s="299"/>
      <c r="Z541" s="302"/>
      <c r="BI541" s="57"/>
      <c r="BJ541" s="57"/>
      <c r="BK541" s="57"/>
      <c r="BL541" s="57"/>
      <c r="BM541" s="57"/>
      <c r="BN541" s="57"/>
      <c r="BO541" s="57"/>
      <c r="BP541" s="57"/>
      <c r="BQ541" s="57"/>
      <c r="BR541" s="57"/>
      <c r="BS541" s="57"/>
      <c r="BT541" s="57"/>
      <c r="BU541" s="57"/>
      <c r="BV541" s="57"/>
      <c r="BW541" s="57"/>
    </row>
    <row r="542" spans="3:75" ht="21" customHeight="1">
      <c r="C542" s="266"/>
      <c r="D542" s="425"/>
      <c r="E542" s="432"/>
      <c r="F542" s="289" t="s">
        <v>2466</v>
      </c>
      <c r="G542" s="250"/>
      <c r="H542" s="221" t="s">
        <v>0</v>
      </c>
      <c r="I542" s="221" t="s">
        <v>159</v>
      </c>
      <c r="J542" s="221" t="s">
        <v>0</v>
      </c>
      <c r="K542" s="221" t="s">
        <v>160</v>
      </c>
      <c r="L542" s="221" t="s">
        <v>0</v>
      </c>
      <c r="M542" s="221" t="s">
        <v>280</v>
      </c>
      <c r="N542" s="48" t="s">
        <v>162</v>
      </c>
      <c r="O542" s="48" t="s">
        <v>0</v>
      </c>
      <c r="P542" s="48" t="s">
        <v>477</v>
      </c>
      <c r="Q542" s="48"/>
      <c r="R542" s="48"/>
      <c r="S542" s="48"/>
      <c r="T542" s="48"/>
      <c r="U542" s="104"/>
      <c r="V542" s="21" t="str">
        <f t="shared" si="2"/>
        <v/>
      </c>
      <c r="W542" s="22" t="str">
        <f t="shared" si="3"/>
        <v/>
      </c>
      <c r="X542" s="23"/>
      <c r="Y542" s="299"/>
      <c r="Z542" s="302"/>
      <c r="BI542" s="57"/>
      <c r="BJ542" s="57"/>
      <c r="BK542" s="57"/>
      <c r="BL542" s="57"/>
      <c r="BM542" s="57"/>
      <c r="BN542" s="57"/>
      <c r="BO542" s="57"/>
      <c r="BP542" s="57"/>
      <c r="BQ542" s="57"/>
      <c r="BR542" s="57"/>
      <c r="BS542" s="57"/>
      <c r="BT542" s="57"/>
      <c r="BU542" s="57"/>
      <c r="BV542" s="57"/>
      <c r="BW542" s="57"/>
    </row>
    <row r="543" spans="3:75" ht="21" customHeight="1">
      <c r="C543" s="266"/>
      <c r="D543" s="425"/>
      <c r="E543" s="432"/>
      <c r="F543" s="289" t="s">
        <v>42</v>
      </c>
      <c r="G543" s="250"/>
      <c r="H543" s="221" t="s">
        <v>0</v>
      </c>
      <c r="I543" s="221" t="s">
        <v>159</v>
      </c>
      <c r="J543" s="221" t="s">
        <v>0</v>
      </c>
      <c r="K543" s="221" t="s">
        <v>160</v>
      </c>
      <c r="L543" s="221" t="s">
        <v>0</v>
      </c>
      <c r="M543" s="221" t="s">
        <v>281</v>
      </c>
      <c r="N543" s="48" t="s">
        <v>162</v>
      </c>
      <c r="O543" s="48" t="s">
        <v>0</v>
      </c>
      <c r="P543" s="48" t="s">
        <v>477</v>
      </c>
      <c r="Q543" s="48"/>
      <c r="R543" s="48"/>
      <c r="S543" s="48"/>
      <c r="T543" s="48"/>
      <c r="U543" s="104"/>
      <c r="V543" s="21" t="str">
        <f t="shared" si="2"/>
        <v/>
      </c>
      <c r="W543" s="22" t="str">
        <f t="shared" si="3"/>
        <v/>
      </c>
      <c r="X543" s="23"/>
      <c r="Y543" s="299"/>
      <c r="Z543" s="302"/>
      <c r="BI543" s="57"/>
      <c r="BJ543" s="57"/>
      <c r="BK543" s="57"/>
      <c r="BL543" s="57"/>
      <c r="BM543" s="57"/>
      <c r="BN543" s="57"/>
      <c r="BO543" s="57"/>
      <c r="BP543" s="57"/>
      <c r="BQ543" s="57"/>
      <c r="BR543" s="57"/>
      <c r="BS543" s="57"/>
      <c r="BT543" s="57"/>
      <c r="BU543" s="57"/>
      <c r="BV543" s="57"/>
      <c r="BW543" s="57"/>
    </row>
    <row r="544" spans="3:75" ht="21" customHeight="1">
      <c r="C544" s="266"/>
      <c r="D544" s="425"/>
      <c r="E544" s="432"/>
      <c r="F544" s="289" t="s">
        <v>2467</v>
      </c>
      <c r="G544" s="250"/>
      <c r="H544" s="221" t="s">
        <v>0</v>
      </c>
      <c r="I544" s="221" t="s">
        <v>159</v>
      </c>
      <c r="J544" s="221" t="s">
        <v>0</v>
      </c>
      <c r="K544" s="221" t="s">
        <v>160</v>
      </c>
      <c r="L544" s="221" t="s">
        <v>0</v>
      </c>
      <c r="M544" s="221" t="s">
        <v>282</v>
      </c>
      <c r="N544" s="48" t="s">
        <v>162</v>
      </c>
      <c r="O544" s="48" t="s">
        <v>0</v>
      </c>
      <c r="P544" s="48" t="s">
        <v>477</v>
      </c>
      <c r="Q544" s="48"/>
      <c r="R544" s="48"/>
      <c r="S544" s="48"/>
      <c r="T544" s="48"/>
      <c r="U544" s="104"/>
      <c r="V544" s="21" t="str">
        <f t="shared" si="2"/>
        <v/>
      </c>
      <c r="W544" s="22" t="str">
        <f t="shared" si="3"/>
        <v/>
      </c>
      <c r="X544" s="23"/>
      <c r="Y544" s="299"/>
      <c r="Z544" s="302"/>
      <c r="BI544" s="57"/>
      <c r="BJ544" s="57"/>
      <c r="BK544" s="57"/>
      <c r="BL544" s="57"/>
      <c r="BM544" s="57"/>
      <c r="BN544" s="57"/>
      <c r="BO544" s="57"/>
      <c r="BP544" s="57"/>
      <c r="BQ544" s="57"/>
      <c r="BR544" s="57"/>
      <c r="BS544" s="57"/>
      <c r="BT544" s="57"/>
      <c r="BU544" s="57"/>
      <c r="BV544" s="57"/>
      <c r="BW544" s="57"/>
    </row>
    <row r="545" spans="3:75" ht="21" customHeight="1">
      <c r="C545" s="266"/>
      <c r="D545" s="425"/>
      <c r="E545" s="432"/>
      <c r="F545" s="289" t="s">
        <v>43</v>
      </c>
      <c r="G545" s="250"/>
      <c r="H545" s="221" t="s">
        <v>0</v>
      </c>
      <c r="I545" s="221" t="s">
        <v>159</v>
      </c>
      <c r="J545" s="221" t="s">
        <v>0</v>
      </c>
      <c r="K545" s="221" t="s">
        <v>160</v>
      </c>
      <c r="L545" s="221" t="s">
        <v>0</v>
      </c>
      <c r="M545" s="221" t="s">
        <v>283</v>
      </c>
      <c r="N545" s="48" t="s">
        <v>162</v>
      </c>
      <c r="O545" s="48" t="s">
        <v>0</v>
      </c>
      <c r="P545" s="48" t="s">
        <v>477</v>
      </c>
      <c r="Q545" s="48"/>
      <c r="R545" s="48"/>
      <c r="S545" s="48"/>
      <c r="T545" s="48"/>
      <c r="U545" s="104"/>
      <c r="V545" s="21" t="str">
        <f t="shared" si="2"/>
        <v/>
      </c>
      <c r="W545" s="22" t="str">
        <f t="shared" si="3"/>
        <v/>
      </c>
      <c r="X545" s="23"/>
      <c r="Y545" s="299"/>
      <c r="Z545" s="302"/>
      <c r="BI545" s="57"/>
      <c r="BJ545" s="57"/>
      <c r="BK545" s="57"/>
      <c r="BL545" s="57"/>
      <c r="BM545" s="57"/>
      <c r="BN545" s="57"/>
      <c r="BO545" s="57"/>
      <c r="BP545" s="57"/>
      <c r="BQ545" s="57"/>
      <c r="BR545" s="57"/>
      <c r="BS545" s="57"/>
      <c r="BT545" s="57"/>
      <c r="BU545" s="57"/>
      <c r="BV545" s="57"/>
      <c r="BW545" s="57"/>
    </row>
    <row r="546" spans="3:75" ht="21" customHeight="1">
      <c r="C546" s="266"/>
      <c r="D546" s="425"/>
      <c r="E546" s="432"/>
      <c r="F546" s="289" t="s">
        <v>44</v>
      </c>
      <c r="G546" s="250"/>
      <c r="H546" s="221" t="s">
        <v>0</v>
      </c>
      <c r="I546" s="221" t="s">
        <v>159</v>
      </c>
      <c r="J546" s="221" t="s">
        <v>0</v>
      </c>
      <c r="K546" s="221" t="s">
        <v>160</v>
      </c>
      <c r="L546" s="221" t="s">
        <v>0</v>
      </c>
      <c r="M546" s="221" t="s">
        <v>284</v>
      </c>
      <c r="N546" s="48" t="s">
        <v>162</v>
      </c>
      <c r="O546" s="48" t="s">
        <v>0</v>
      </c>
      <c r="P546" s="48" t="s">
        <v>477</v>
      </c>
      <c r="Q546" s="48"/>
      <c r="R546" s="48"/>
      <c r="S546" s="48"/>
      <c r="T546" s="48"/>
      <c r="U546" s="104"/>
      <c r="V546" s="21" t="str">
        <f t="shared" si="2"/>
        <v/>
      </c>
      <c r="W546" s="22" t="str">
        <f t="shared" si="3"/>
        <v/>
      </c>
      <c r="X546" s="23"/>
      <c r="Y546" s="299"/>
      <c r="Z546" s="302"/>
      <c r="BI546" s="57"/>
      <c r="BJ546" s="57"/>
      <c r="BK546" s="57"/>
      <c r="BL546" s="57"/>
      <c r="BM546" s="57"/>
      <c r="BN546" s="57"/>
      <c r="BO546" s="57"/>
      <c r="BP546" s="57"/>
      <c r="BQ546" s="57"/>
      <c r="BR546" s="57"/>
      <c r="BS546" s="57"/>
      <c r="BT546" s="57"/>
      <c r="BU546" s="57"/>
      <c r="BV546" s="57"/>
      <c r="BW546" s="57"/>
    </row>
    <row r="547" spans="3:75" ht="21" customHeight="1">
      <c r="C547" s="266"/>
      <c r="D547" s="425"/>
      <c r="E547" s="432"/>
      <c r="F547" s="289" t="s">
        <v>2468</v>
      </c>
      <c r="G547" s="250"/>
      <c r="H547" s="221" t="s">
        <v>0</v>
      </c>
      <c r="I547" s="221" t="s">
        <v>159</v>
      </c>
      <c r="J547" s="221" t="s">
        <v>0</v>
      </c>
      <c r="K547" s="221" t="s">
        <v>160</v>
      </c>
      <c r="L547" s="221" t="s">
        <v>0</v>
      </c>
      <c r="M547" s="221" t="s">
        <v>285</v>
      </c>
      <c r="N547" s="48" t="s">
        <v>162</v>
      </c>
      <c r="O547" s="48" t="s">
        <v>0</v>
      </c>
      <c r="P547" s="48" t="s">
        <v>477</v>
      </c>
      <c r="Q547" s="48"/>
      <c r="R547" s="48"/>
      <c r="S547" s="48"/>
      <c r="T547" s="48"/>
      <c r="U547" s="104"/>
      <c r="V547" s="21" t="str">
        <f t="shared" si="2"/>
        <v/>
      </c>
      <c r="W547" s="22" t="str">
        <f t="shared" si="3"/>
        <v/>
      </c>
      <c r="X547" s="23"/>
      <c r="Y547" s="299"/>
      <c r="Z547" s="302"/>
      <c r="BI547" s="57"/>
      <c r="BJ547" s="57"/>
      <c r="BK547" s="57"/>
      <c r="BL547" s="57"/>
      <c r="BM547" s="57"/>
      <c r="BN547" s="57"/>
      <c r="BO547" s="57"/>
      <c r="BP547" s="57"/>
      <c r="BQ547" s="57"/>
      <c r="BR547" s="57"/>
      <c r="BS547" s="57"/>
      <c r="BT547" s="57"/>
      <c r="BU547" s="57"/>
      <c r="BV547" s="57"/>
      <c r="BW547" s="57"/>
    </row>
    <row r="548" spans="3:75" ht="21" customHeight="1">
      <c r="C548" s="266"/>
      <c r="D548" s="425"/>
      <c r="E548" s="432"/>
      <c r="F548" s="289" t="s">
        <v>45</v>
      </c>
      <c r="G548" s="250"/>
      <c r="H548" s="221" t="s">
        <v>0</v>
      </c>
      <c r="I548" s="221" t="s">
        <v>159</v>
      </c>
      <c r="J548" s="221" t="s">
        <v>0</v>
      </c>
      <c r="K548" s="221" t="s">
        <v>160</v>
      </c>
      <c r="L548" s="221" t="s">
        <v>0</v>
      </c>
      <c r="M548" s="221" t="s">
        <v>286</v>
      </c>
      <c r="N548" s="48" t="s">
        <v>162</v>
      </c>
      <c r="O548" s="48" t="s">
        <v>0</v>
      </c>
      <c r="P548" s="48" t="s">
        <v>477</v>
      </c>
      <c r="Q548" s="48"/>
      <c r="R548" s="48"/>
      <c r="S548" s="48"/>
      <c r="T548" s="48"/>
      <c r="U548" s="104"/>
      <c r="V548" s="21" t="str">
        <f t="shared" si="2"/>
        <v/>
      </c>
      <c r="W548" s="22" t="str">
        <f t="shared" si="3"/>
        <v/>
      </c>
      <c r="X548" s="23"/>
      <c r="Y548" s="299"/>
      <c r="Z548" s="302"/>
      <c r="BI548" s="57"/>
      <c r="BJ548" s="57"/>
      <c r="BK548" s="57"/>
      <c r="BL548" s="57"/>
      <c r="BM548" s="57"/>
      <c r="BN548" s="57"/>
      <c r="BO548" s="57"/>
      <c r="BP548" s="57"/>
      <c r="BQ548" s="57"/>
      <c r="BR548" s="57"/>
      <c r="BS548" s="57"/>
      <c r="BT548" s="57"/>
      <c r="BU548" s="57"/>
      <c r="BV548" s="57"/>
      <c r="BW548" s="57"/>
    </row>
    <row r="549" spans="3:75" ht="21" customHeight="1">
      <c r="C549" s="266"/>
      <c r="D549" s="425"/>
      <c r="E549" s="432"/>
      <c r="F549" s="289" t="s">
        <v>46</v>
      </c>
      <c r="G549" s="250"/>
      <c r="H549" s="221" t="s">
        <v>0</v>
      </c>
      <c r="I549" s="221" t="s">
        <v>159</v>
      </c>
      <c r="J549" s="221" t="s">
        <v>0</v>
      </c>
      <c r="K549" s="221" t="s">
        <v>160</v>
      </c>
      <c r="L549" s="221" t="s">
        <v>0</v>
      </c>
      <c r="M549" s="221" t="s">
        <v>287</v>
      </c>
      <c r="N549" s="48" t="s">
        <v>162</v>
      </c>
      <c r="O549" s="48" t="s">
        <v>0</v>
      </c>
      <c r="P549" s="48" t="s">
        <v>477</v>
      </c>
      <c r="Q549" s="48"/>
      <c r="R549" s="48"/>
      <c r="S549" s="48"/>
      <c r="T549" s="48"/>
      <c r="U549" s="104"/>
      <c r="V549" s="21" t="str">
        <f t="shared" si="2"/>
        <v/>
      </c>
      <c r="W549" s="22" t="str">
        <f t="shared" si="3"/>
        <v/>
      </c>
      <c r="X549" s="23"/>
      <c r="Y549" s="299"/>
      <c r="Z549" s="302"/>
      <c r="BI549" s="57"/>
      <c r="BJ549" s="57"/>
      <c r="BK549" s="57"/>
      <c r="BL549" s="57"/>
      <c r="BM549" s="57"/>
      <c r="BN549" s="57"/>
      <c r="BO549" s="57"/>
      <c r="BP549" s="57"/>
      <c r="BQ549" s="57"/>
      <c r="BR549" s="57"/>
      <c r="BS549" s="57"/>
      <c r="BT549" s="57"/>
      <c r="BU549" s="57"/>
      <c r="BV549" s="57"/>
      <c r="BW549" s="57"/>
    </row>
    <row r="550" spans="3:75" ht="21" customHeight="1">
      <c r="C550" s="266"/>
      <c r="D550" s="425"/>
      <c r="E550" s="432"/>
      <c r="F550" s="289" t="s">
        <v>2469</v>
      </c>
      <c r="G550" s="250"/>
      <c r="H550" s="221" t="s">
        <v>0</v>
      </c>
      <c r="I550" s="221" t="s">
        <v>159</v>
      </c>
      <c r="J550" s="221" t="s">
        <v>0</v>
      </c>
      <c r="K550" s="221" t="s">
        <v>160</v>
      </c>
      <c r="L550" s="221" t="s">
        <v>0</v>
      </c>
      <c r="M550" s="221" t="s">
        <v>288</v>
      </c>
      <c r="N550" s="48" t="s">
        <v>162</v>
      </c>
      <c r="O550" s="48" t="s">
        <v>0</v>
      </c>
      <c r="P550" s="48" t="s">
        <v>477</v>
      </c>
      <c r="Q550" s="48"/>
      <c r="R550" s="48"/>
      <c r="S550" s="48"/>
      <c r="T550" s="48"/>
      <c r="U550" s="104"/>
      <c r="V550" s="21" t="str">
        <f t="shared" si="2"/>
        <v/>
      </c>
      <c r="W550" s="22" t="str">
        <f t="shared" si="3"/>
        <v/>
      </c>
      <c r="X550" s="23"/>
      <c r="Y550" s="299"/>
      <c r="Z550" s="302"/>
      <c r="BI550" s="57"/>
      <c r="BJ550" s="57"/>
      <c r="BK550" s="57"/>
      <c r="BL550" s="57"/>
      <c r="BM550" s="57"/>
      <c r="BN550" s="57"/>
      <c r="BO550" s="57"/>
      <c r="BP550" s="57"/>
      <c r="BQ550" s="57"/>
      <c r="BR550" s="57"/>
      <c r="BS550" s="57"/>
      <c r="BT550" s="57"/>
      <c r="BU550" s="57"/>
      <c r="BV550" s="57"/>
      <c r="BW550" s="57"/>
    </row>
    <row r="551" spans="3:75" ht="21" customHeight="1">
      <c r="C551" s="266"/>
      <c r="D551" s="425"/>
      <c r="E551" s="432"/>
      <c r="F551" s="289" t="s">
        <v>47</v>
      </c>
      <c r="G551" s="250"/>
      <c r="H551" s="221" t="s">
        <v>0</v>
      </c>
      <c r="I551" s="221" t="s">
        <v>159</v>
      </c>
      <c r="J551" s="221" t="s">
        <v>0</v>
      </c>
      <c r="K551" s="221" t="s">
        <v>160</v>
      </c>
      <c r="L551" s="221" t="s">
        <v>0</v>
      </c>
      <c r="M551" s="221" t="s">
        <v>289</v>
      </c>
      <c r="N551" s="48" t="s">
        <v>162</v>
      </c>
      <c r="O551" s="48" t="s">
        <v>0</v>
      </c>
      <c r="P551" s="48" t="s">
        <v>477</v>
      </c>
      <c r="Q551" s="48"/>
      <c r="R551" s="48"/>
      <c r="S551" s="48"/>
      <c r="T551" s="48"/>
      <c r="U551" s="104"/>
      <c r="V551" s="21" t="str">
        <f t="shared" si="2"/>
        <v/>
      </c>
      <c r="W551" s="22" t="str">
        <f t="shared" si="3"/>
        <v/>
      </c>
      <c r="X551" s="23"/>
      <c r="Y551" s="299"/>
      <c r="Z551" s="302"/>
      <c r="BI551" s="57"/>
      <c r="BJ551" s="57"/>
      <c r="BK551" s="57"/>
      <c r="BL551" s="57"/>
      <c r="BM551" s="57"/>
      <c r="BN551" s="57"/>
      <c r="BO551" s="57"/>
      <c r="BP551" s="57"/>
      <c r="BQ551" s="57"/>
      <c r="BR551" s="57"/>
      <c r="BS551" s="57"/>
      <c r="BT551" s="57"/>
      <c r="BU551" s="57"/>
      <c r="BV551" s="57"/>
      <c r="BW551" s="57"/>
    </row>
    <row r="552" spans="3:75" ht="21" customHeight="1">
      <c r="C552" s="266"/>
      <c r="D552" s="425"/>
      <c r="E552" s="432"/>
      <c r="F552" s="289" t="s">
        <v>48</v>
      </c>
      <c r="G552" s="250"/>
      <c r="H552" s="221" t="s">
        <v>0</v>
      </c>
      <c r="I552" s="221" t="s">
        <v>159</v>
      </c>
      <c r="J552" s="221" t="s">
        <v>0</v>
      </c>
      <c r="K552" s="221" t="s">
        <v>160</v>
      </c>
      <c r="L552" s="221" t="s">
        <v>0</v>
      </c>
      <c r="M552" s="221" t="s">
        <v>290</v>
      </c>
      <c r="N552" s="48" t="s">
        <v>162</v>
      </c>
      <c r="O552" s="48" t="s">
        <v>0</v>
      </c>
      <c r="P552" s="48" t="s">
        <v>477</v>
      </c>
      <c r="Q552" s="48"/>
      <c r="R552" s="48"/>
      <c r="S552" s="48"/>
      <c r="T552" s="48"/>
      <c r="U552" s="104"/>
      <c r="V552" s="21" t="str">
        <f t="shared" si="2"/>
        <v/>
      </c>
      <c r="W552" s="22" t="str">
        <f t="shared" si="3"/>
        <v/>
      </c>
      <c r="X552" s="23"/>
      <c r="Y552" s="299"/>
      <c r="Z552" s="302"/>
      <c r="BI552" s="57"/>
      <c r="BJ552" s="57"/>
      <c r="BK552" s="57"/>
      <c r="BL552" s="57"/>
      <c r="BM552" s="57"/>
      <c r="BN552" s="57"/>
      <c r="BO552" s="57"/>
      <c r="BP552" s="57"/>
      <c r="BQ552" s="57"/>
      <c r="BR552" s="57"/>
      <c r="BS552" s="57"/>
      <c r="BT552" s="57"/>
      <c r="BU552" s="57"/>
      <c r="BV552" s="57"/>
      <c r="BW552" s="57"/>
    </row>
    <row r="553" spans="3:75" ht="21" customHeight="1">
      <c r="C553" s="266"/>
      <c r="D553" s="425"/>
      <c r="E553" s="432"/>
      <c r="F553" s="289" t="s">
        <v>2470</v>
      </c>
      <c r="G553" s="250"/>
      <c r="H553" s="221" t="s">
        <v>0</v>
      </c>
      <c r="I553" s="221" t="s">
        <v>159</v>
      </c>
      <c r="J553" s="221" t="s">
        <v>0</v>
      </c>
      <c r="K553" s="221" t="s">
        <v>160</v>
      </c>
      <c r="L553" s="221" t="s">
        <v>0</v>
      </c>
      <c r="M553" s="221" t="s">
        <v>291</v>
      </c>
      <c r="N553" s="48" t="s">
        <v>162</v>
      </c>
      <c r="O553" s="48" t="s">
        <v>0</v>
      </c>
      <c r="P553" s="48" t="s">
        <v>477</v>
      </c>
      <c r="Q553" s="48"/>
      <c r="R553" s="48"/>
      <c r="S553" s="48"/>
      <c r="T553" s="48"/>
      <c r="U553" s="104"/>
      <c r="V553" s="21" t="str">
        <f t="shared" si="2"/>
        <v/>
      </c>
      <c r="W553" s="22" t="str">
        <f t="shared" si="3"/>
        <v/>
      </c>
      <c r="X553" s="23"/>
      <c r="Y553" s="299"/>
      <c r="Z553" s="302"/>
      <c r="BI553" s="57"/>
      <c r="BJ553" s="57"/>
      <c r="BK553" s="57"/>
      <c r="BL553" s="57"/>
      <c r="BM553" s="57"/>
      <c r="BN553" s="57"/>
      <c r="BO553" s="57"/>
      <c r="BP553" s="57"/>
      <c r="BQ553" s="57"/>
      <c r="BR553" s="57"/>
      <c r="BS553" s="57"/>
      <c r="BT553" s="57"/>
      <c r="BU553" s="57"/>
      <c r="BV553" s="57"/>
      <c r="BW553" s="57"/>
    </row>
    <row r="554" spans="3:75" ht="21" customHeight="1">
      <c r="C554" s="266"/>
      <c r="D554" s="425"/>
      <c r="E554" s="432"/>
      <c r="F554" s="289" t="s">
        <v>49</v>
      </c>
      <c r="G554" s="250"/>
      <c r="H554" s="221" t="s">
        <v>0</v>
      </c>
      <c r="I554" s="221" t="s">
        <v>159</v>
      </c>
      <c r="J554" s="221" t="s">
        <v>0</v>
      </c>
      <c r="K554" s="221" t="s">
        <v>160</v>
      </c>
      <c r="L554" s="221" t="s">
        <v>0</v>
      </c>
      <c r="M554" s="221" t="s">
        <v>292</v>
      </c>
      <c r="N554" s="48" t="s">
        <v>162</v>
      </c>
      <c r="O554" s="48" t="s">
        <v>0</v>
      </c>
      <c r="P554" s="48" t="s">
        <v>477</v>
      </c>
      <c r="Q554" s="48"/>
      <c r="R554" s="48"/>
      <c r="S554" s="48"/>
      <c r="T554" s="48"/>
      <c r="U554" s="104"/>
      <c r="V554" s="21" t="str">
        <f t="shared" si="2"/>
        <v/>
      </c>
      <c r="W554" s="22" t="str">
        <f t="shared" si="3"/>
        <v/>
      </c>
      <c r="X554" s="23"/>
      <c r="Y554" s="299"/>
      <c r="Z554" s="302"/>
      <c r="BI554" s="57"/>
      <c r="BJ554" s="57"/>
      <c r="BK554" s="57"/>
      <c r="BL554" s="57"/>
      <c r="BM554" s="57"/>
      <c r="BN554" s="57"/>
      <c r="BO554" s="57"/>
      <c r="BP554" s="57"/>
      <c r="BQ554" s="57"/>
      <c r="BR554" s="57"/>
      <c r="BS554" s="57"/>
      <c r="BT554" s="57"/>
      <c r="BU554" s="57"/>
      <c r="BV554" s="57"/>
      <c r="BW554" s="57"/>
    </row>
    <row r="555" spans="3:75" ht="21" customHeight="1">
      <c r="C555" s="266"/>
      <c r="D555" s="425"/>
      <c r="E555" s="432"/>
      <c r="F555" s="289" t="s">
        <v>50</v>
      </c>
      <c r="G555" s="250"/>
      <c r="H555" s="221" t="s">
        <v>0</v>
      </c>
      <c r="I555" s="221" t="s">
        <v>159</v>
      </c>
      <c r="J555" s="221" t="s">
        <v>0</v>
      </c>
      <c r="K555" s="221" t="s">
        <v>160</v>
      </c>
      <c r="L555" s="221" t="s">
        <v>0</v>
      </c>
      <c r="M555" s="221" t="s">
        <v>293</v>
      </c>
      <c r="N555" s="48" t="s">
        <v>162</v>
      </c>
      <c r="O555" s="48" t="s">
        <v>0</v>
      </c>
      <c r="P555" s="48" t="s">
        <v>477</v>
      </c>
      <c r="Q555" s="48"/>
      <c r="R555" s="48"/>
      <c r="S555" s="48"/>
      <c r="T555" s="48"/>
      <c r="U555" s="104"/>
      <c r="V555" s="21" t="str">
        <f t="shared" si="2"/>
        <v/>
      </c>
      <c r="W555" s="22" t="str">
        <f t="shared" si="3"/>
        <v/>
      </c>
      <c r="X555" s="23"/>
      <c r="Y555" s="299"/>
      <c r="Z555" s="302"/>
      <c r="BI555" s="57"/>
      <c r="BJ555" s="57"/>
      <c r="BK555" s="57"/>
      <c r="BL555" s="57"/>
      <c r="BM555" s="57"/>
      <c r="BN555" s="57"/>
      <c r="BO555" s="57"/>
      <c r="BP555" s="57"/>
      <c r="BQ555" s="57"/>
      <c r="BR555" s="57"/>
      <c r="BS555" s="57"/>
      <c r="BT555" s="57"/>
      <c r="BU555" s="57"/>
      <c r="BV555" s="57"/>
      <c r="BW555" s="57"/>
    </row>
    <row r="556" spans="3:75" ht="21" customHeight="1">
      <c r="C556" s="266"/>
      <c r="D556" s="425"/>
      <c r="E556" s="432"/>
      <c r="F556" s="289" t="s">
        <v>2471</v>
      </c>
      <c r="G556" s="250"/>
      <c r="H556" s="221" t="s">
        <v>0</v>
      </c>
      <c r="I556" s="221" t="s">
        <v>159</v>
      </c>
      <c r="J556" s="221" t="s">
        <v>0</v>
      </c>
      <c r="K556" s="221" t="s">
        <v>160</v>
      </c>
      <c r="L556" s="221" t="s">
        <v>0</v>
      </c>
      <c r="M556" s="221" t="s">
        <v>294</v>
      </c>
      <c r="N556" s="48" t="s">
        <v>162</v>
      </c>
      <c r="O556" s="48" t="s">
        <v>0</v>
      </c>
      <c r="P556" s="48" t="s">
        <v>477</v>
      </c>
      <c r="Q556" s="48"/>
      <c r="R556" s="48"/>
      <c r="S556" s="48"/>
      <c r="T556" s="48"/>
      <c r="U556" s="104"/>
      <c r="V556" s="21" t="str">
        <f t="shared" si="2"/>
        <v/>
      </c>
      <c r="W556" s="22" t="str">
        <f t="shared" si="3"/>
        <v/>
      </c>
      <c r="X556" s="23"/>
      <c r="Y556" s="299"/>
      <c r="Z556" s="302"/>
      <c r="BI556" s="57"/>
      <c r="BJ556" s="57"/>
      <c r="BK556" s="57"/>
      <c r="BL556" s="57"/>
      <c r="BM556" s="57"/>
      <c r="BN556" s="57"/>
      <c r="BO556" s="57"/>
      <c r="BP556" s="57"/>
      <c r="BQ556" s="57"/>
      <c r="BR556" s="57"/>
      <c r="BS556" s="57"/>
      <c r="BT556" s="57"/>
      <c r="BU556" s="57"/>
      <c r="BV556" s="57"/>
      <c r="BW556" s="57"/>
    </row>
    <row r="557" spans="3:75" ht="21" customHeight="1">
      <c r="C557" s="266"/>
      <c r="D557" s="425"/>
      <c r="E557" s="432"/>
      <c r="F557" s="289" t="s">
        <v>51</v>
      </c>
      <c r="G557" s="250"/>
      <c r="H557" s="221" t="s">
        <v>0</v>
      </c>
      <c r="I557" s="221" t="s">
        <v>159</v>
      </c>
      <c r="J557" s="221" t="s">
        <v>0</v>
      </c>
      <c r="K557" s="221" t="s">
        <v>160</v>
      </c>
      <c r="L557" s="221" t="s">
        <v>0</v>
      </c>
      <c r="M557" s="221" t="s">
        <v>295</v>
      </c>
      <c r="N557" s="48" t="s">
        <v>162</v>
      </c>
      <c r="O557" s="48" t="s">
        <v>0</v>
      </c>
      <c r="P557" s="48" t="s">
        <v>477</v>
      </c>
      <c r="Q557" s="48"/>
      <c r="R557" s="48"/>
      <c r="S557" s="48"/>
      <c r="T557" s="48"/>
      <c r="U557" s="104"/>
      <c r="V557" s="21" t="str">
        <f t="shared" si="2"/>
        <v/>
      </c>
      <c r="W557" s="22" t="str">
        <f t="shared" si="3"/>
        <v/>
      </c>
      <c r="X557" s="23"/>
      <c r="Y557" s="299"/>
      <c r="Z557" s="302"/>
      <c r="BI557" s="57"/>
      <c r="BJ557" s="57"/>
      <c r="BK557" s="57"/>
      <c r="BL557" s="57"/>
      <c r="BM557" s="57"/>
      <c r="BN557" s="57"/>
      <c r="BO557" s="57"/>
      <c r="BP557" s="57"/>
      <c r="BQ557" s="57"/>
      <c r="BR557" s="57"/>
      <c r="BS557" s="57"/>
      <c r="BT557" s="57"/>
      <c r="BU557" s="57"/>
      <c r="BV557" s="57"/>
      <c r="BW557" s="57"/>
    </row>
    <row r="558" spans="3:75" ht="21" customHeight="1">
      <c r="C558" s="266"/>
      <c r="D558" s="425"/>
      <c r="E558" s="432"/>
      <c r="F558" s="289" t="s">
        <v>2472</v>
      </c>
      <c r="G558" s="250"/>
      <c r="H558" s="221" t="s">
        <v>0</v>
      </c>
      <c r="I558" s="221" t="s">
        <v>159</v>
      </c>
      <c r="J558" s="221" t="s">
        <v>0</v>
      </c>
      <c r="K558" s="221" t="s">
        <v>160</v>
      </c>
      <c r="L558" s="221" t="s">
        <v>0</v>
      </c>
      <c r="M558" s="221" t="s">
        <v>296</v>
      </c>
      <c r="N558" s="48" t="s">
        <v>162</v>
      </c>
      <c r="O558" s="48" t="s">
        <v>0</v>
      </c>
      <c r="P558" s="48" t="s">
        <v>477</v>
      </c>
      <c r="Q558" s="48"/>
      <c r="R558" s="48"/>
      <c r="S558" s="48"/>
      <c r="T558" s="48"/>
      <c r="U558" s="104"/>
      <c r="V558" s="21" t="str">
        <f t="shared" si="2"/>
        <v/>
      </c>
      <c r="W558" s="22" t="str">
        <f t="shared" si="3"/>
        <v/>
      </c>
      <c r="X558" s="23"/>
      <c r="Y558" s="299"/>
      <c r="Z558" s="302"/>
      <c r="BI558" s="57"/>
      <c r="BJ558" s="57"/>
      <c r="BK558" s="57"/>
      <c r="BL558" s="57"/>
      <c r="BM558" s="57"/>
      <c r="BN558" s="57"/>
      <c r="BO558" s="57"/>
      <c r="BP558" s="57"/>
      <c r="BQ558" s="57"/>
      <c r="BR558" s="57"/>
      <c r="BS558" s="57"/>
      <c r="BT558" s="57"/>
      <c r="BU558" s="57"/>
      <c r="BV558" s="57"/>
      <c r="BW558" s="57"/>
    </row>
    <row r="559" spans="3:75" ht="21" customHeight="1">
      <c r="C559" s="266"/>
      <c r="D559" s="425"/>
      <c r="E559" s="432"/>
      <c r="F559" s="289" t="s">
        <v>52</v>
      </c>
      <c r="G559" s="250"/>
      <c r="H559" s="221" t="s">
        <v>0</v>
      </c>
      <c r="I559" s="221" t="s">
        <v>159</v>
      </c>
      <c r="J559" s="221" t="s">
        <v>0</v>
      </c>
      <c r="K559" s="221" t="s">
        <v>160</v>
      </c>
      <c r="L559" s="221" t="s">
        <v>0</v>
      </c>
      <c r="M559" s="221" t="s">
        <v>297</v>
      </c>
      <c r="N559" s="48" t="s">
        <v>162</v>
      </c>
      <c r="O559" s="48" t="s">
        <v>0</v>
      </c>
      <c r="P559" s="48" t="s">
        <v>477</v>
      </c>
      <c r="Q559" s="48"/>
      <c r="R559" s="48"/>
      <c r="S559" s="48"/>
      <c r="T559" s="48"/>
      <c r="U559" s="104"/>
      <c r="V559" s="21" t="str">
        <f t="shared" si="2"/>
        <v/>
      </c>
      <c r="W559" s="22" t="str">
        <f t="shared" si="3"/>
        <v/>
      </c>
      <c r="X559" s="23"/>
      <c r="Y559" s="299"/>
      <c r="Z559" s="302"/>
      <c r="BI559" s="57"/>
      <c r="BJ559" s="57"/>
      <c r="BK559" s="57"/>
      <c r="BL559" s="57"/>
      <c r="BM559" s="57"/>
      <c r="BN559" s="57"/>
      <c r="BO559" s="57"/>
      <c r="BP559" s="57"/>
      <c r="BQ559" s="57"/>
      <c r="BR559" s="57"/>
      <c r="BS559" s="57"/>
      <c r="BT559" s="57"/>
      <c r="BU559" s="57"/>
      <c r="BV559" s="57"/>
      <c r="BW559" s="57"/>
    </row>
    <row r="560" spans="3:75" ht="21" customHeight="1">
      <c r="C560" s="266"/>
      <c r="D560" s="425"/>
      <c r="E560" s="432"/>
      <c r="F560" s="289" t="s">
        <v>2473</v>
      </c>
      <c r="G560" s="250"/>
      <c r="H560" s="221" t="s">
        <v>0</v>
      </c>
      <c r="I560" s="221" t="s">
        <v>159</v>
      </c>
      <c r="J560" s="221" t="s">
        <v>0</v>
      </c>
      <c r="K560" s="221" t="s">
        <v>160</v>
      </c>
      <c r="L560" s="221" t="s">
        <v>0</v>
      </c>
      <c r="M560" s="221" t="s">
        <v>298</v>
      </c>
      <c r="N560" s="48" t="s">
        <v>162</v>
      </c>
      <c r="O560" s="48" t="s">
        <v>0</v>
      </c>
      <c r="P560" s="48" t="s">
        <v>477</v>
      </c>
      <c r="Q560" s="48"/>
      <c r="R560" s="48"/>
      <c r="S560" s="48"/>
      <c r="T560" s="48"/>
      <c r="U560" s="104"/>
      <c r="V560" s="21" t="str">
        <f t="shared" si="2"/>
        <v/>
      </c>
      <c r="W560" s="22" t="str">
        <f t="shared" si="3"/>
        <v/>
      </c>
      <c r="X560" s="23"/>
      <c r="Y560" s="299"/>
      <c r="Z560" s="302"/>
      <c r="BI560" s="57"/>
      <c r="BJ560" s="57"/>
      <c r="BK560" s="57"/>
      <c r="BL560" s="57"/>
      <c r="BM560" s="57"/>
      <c r="BN560" s="57"/>
      <c r="BO560" s="57"/>
      <c r="BP560" s="57"/>
      <c r="BQ560" s="57"/>
      <c r="BR560" s="57"/>
      <c r="BS560" s="57"/>
      <c r="BT560" s="57"/>
      <c r="BU560" s="57"/>
      <c r="BV560" s="57"/>
      <c r="BW560" s="57"/>
    </row>
    <row r="561" spans="3:75" ht="21" customHeight="1">
      <c r="C561" s="266"/>
      <c r="D561" s="425"/>
      <c r="E561" s="432"/>
      <c r="F561" s="289" t="s">
        <v>2474</v>
      </c>
      <c r="G561" s="250"/>
      <c r="H561" s="221" t="s">
        <v>0</v>
      </c>
      <c r="I561" s="221" t="s">
        <v>159</v>
      </c>
      <c r="J561" s="221" t="s">
        <v>0</v>
      </c>
      <c r="K561" s="221" t="s">
        <v>160</v>
      </c>
      <c r="L561" s="221" t="s">
        <v>0</v>
      </c>
      <c r="M561" s="221" t="s">
        <v>299</v>
      </c>
      <c r="N561" s="48" t="s">
        <v>162</v>
      </c>
      <c r="O561" s="48" t="s">
        <v>0</v>
      </c>
      <c r="P561" s="48" t="s">
        <v>477</v>
      </c>
      <c r="Q561" s="48"/>
      <c r="R561" s="48"/>
      <c r="S561" s="48"/>
      <c r="T561" s="48"/>
      <c r="U561" s="104"/>
      <c r="V561" s="21" t="str">
        <f t="shared" si="2"/>
        <v/>
      </c>
      <c r="W561" s="22" t="str">
        <f t="shared" si="3"/>
        <v/>
      </c>
      <c r="X561" s="23"/>
      <c r="Y561" s="299"/>
      <c r="Z561" s="302"/>
      <c r="BI561" s="57"/>
      <c r="BJ561" s="57"/>
      <c r="BK561" s="57"/>
      <c r="BL561" s="57"/>
      <c r="BM561" s="57"/>
      <c r="BN561" s="57"/>
      <c r="BO561" s="57"/>
      <c r="BP561" s="57"/>
      <c r="BQ561" s="57"/>
      <c r="BR561" s="57"/>
      <c r="BS561" s="57"/>
      <c r="BT561" s="57"/>
      <c r="BU561" s="57"/>
      <c r="BV561" s="57"/>
      <c r="BW561" s="57"/>
    </row>
    <row r="562" spans="3:75" ht="21" customHeight="1">
      <c r="C562" s="266"/>
      <c r="D562" s="425"/>
      <c r="E562" s="432"/>
      <c r="F562" s="289" t="s">
        <v>2475</v>
      </c>
      <c r="G562" s="250"/>
      <c r="H562" s="221" t="s">
        <v>0</v>
      </c>
      <c r="I562" s="221" t="s">
        <v>159</v>
      </c>
      <c r="J562" s="221" t="s">
        <v>0</v>
      </c>
      <c r="K562" s="221" t="s">
        <v>160</v>
      </c>
      <c r="L562" s="221" t="s">
        <v>0</v>
      </c>
      <c r="M562" s="221" t="s">
        <v>300</v>
      </c>
      <c r="N562" s="48" t="s">
        <v>162</v>
      </c>
      <c r="O562" s="48" t="s">
        <v>0</v>
      </c>
      <c r="P562" s="48" t="s">
        <v>477</v>
      </c>
      <c r="Q562" s="48"/>
      <c r="R562" s="48"/>
      <c r="S562" s="48"/>
      <c r="T562" s="48"/>
      <c r="U562" s="104"/>
      <c r="V562" s="21" t="str">
        <f t="shared" si="2"/>
        <v/>
      </c>
      <c r="W562" s="22" t="str">
        <f t="shared" si="3"/>
        <v/>
      </c>
      <c r="X562" s="23"/>
      <c r="Y562" s="299"/>
      <c r="Z562" s="299"/>
      <c r="AD562" s="300"/>
      <c r="AE562" s="300"/>
      <c r="AF562" s="300"/>
      <c r="AG562" s="300"/>
      <c r="AH562" s="300"/>
      <c r="AI562" s="300"/>
      <c r="AJ562" s="300"/>
      <c r="AK562" s="300"/>
      <c r="AL562" s="300"/>
      <c r="AM562" s="300"/>
      <c r="AN562" s="300"/>
      <c r="AO562" s="300"/>
      <c r="AP562" s="300"/>
      <c r="AQ562" s="300"/>
      <c r="AR562" s="300"/>
      <c r="AS562" s="300"/>
      <c r="BI562" s="57"/>
      <c r="BJ562" s="57"/>
      <c r="BK562" s="57"/>
      <c r="BL562" s="57"/>
      <c r="BM562" s="57"/>
      <c r="BN562" s="57"/>
      <c r="BO562" s="57"/>
      <c r="BP562" s="57"/>
      <c r="BQ562" s="57"/>
      <c r="BR562" s="57"/>
      <c r="BS562" s="57"/>
      <c r="BT562" s="57"/>
      <c r="BU562" s="57"/>
      <c r="BV562" s="57"/>
      <c r="BW562" s="57"/>
    </row>
    <row r="563" spans="3:75" ht="21" customHeight="1">
      <c r="C563" s="266"/>
      <c r="D563" s="425"/>
      <c r="E563" s="432"/>
      <c r="F563" s="289" t="s">
        <v>2476</v>
      </c>
      <c r="G563" s="250"/>
      <c r="H563" s="221" t="s">
        <v>0</v>
      </c>
      <c r="I563" s="221" t="s">
        <v>159</v>
      </c>
      <c r="J563" s="221" t="s">
        <v>0</v>
      </c>
      <c r="K563" s="221" t="s">
        <v>160</v>
      </c>
      <c r="L563" s="221" t="s">
        <v>0</v>
      </c>
      <c r="M563" s="221" t="s">
        <v>301</v>
      </c>
      <c r="N563" s="48" t="s">
        <v>162</v>
      </c>
      <c r="O563" s="48" t="s">
        <v>0</v>
      </c>
      <c r="P563" s="48" t="s">
        <v>477</v>
      </c>
      <c r="Q563" s="48"/>
      <c r="R563" s="48"/>
      <c r="S563" s="48"/>
      <c r="T563" s="48"/>
      <c r="U563" s="104"/>
      <c r="V563" s="21" t="str">
        <f t="shared" si="2"/>
        <v/>
      </c>
      <c r="W563" s="22" t="str">
        <f t="shared" si="3"/>
        <v/>
      </c>
      <c r="X563" s="23"/>
      <c r="Y563" s="299"/>
      <c r="Z563" s="299"/>
      <c r="AD563" s="300"/>
      <c r="AE563" s="300"/>
      <c r="AF563" s="300"/>
      <c r="AG563" s="300"/>
      <c r="AH563" s="300"/>
      <c r="AI563" s="300"/>
      <c r="AJ563" s="300"/>
      <c r="AK563" s="300"/>
      <c r="AL563" s="300"/>
      <c r="AM563" s="300"/>
      <c r="AN563" s="300"/>
      <c r="AO563" s="300"/>
      <c r="AP563" s="300"/>
      <c r="AQ563" s="300"/>
      <c r="AR563" s="300"/>
      <c r="AS563" s="300"/>
      <c r="BI563" s="57"/>
      <c r="BJ563" s="57"/>
      <c r="BK563" s="57"/>
      <c r="BL563" s="57"/>
      <c r="BM563" s="57"/>
      <c r="BN563" s="57"/>
      <c r="BO563" s="57"/>
      <c r="BP563" s="57"/>
      <c r="BQ563" s="57"/>
      <c r="BR563" s="57"/>
      <c r="BS563" s="57"/>
      <c r="BT563" s="57"/>
      <c r="BU563" s="57"/>
      <c r="BV563" s="57"/>
      <c r="BW563" s="57"/>
    </row>
    <row r="564" spans="3:75" ht="21" customHeight="1">
      <c r="C564" s="266"/>
      <c r="D564" s="425"/>
      <c r="E564" s="432"/>
      <c r="F564" s="289" t="s">
        <v>53</v>
      </c>
      <c r="G564" s="250"/>
      <c r="H564" s="221" t="s">
        <v>0</v>
      </c>
      <c r="I564" s="221" t="s">
        <v>159</v>
      </c>
      <c r="J564" s="221" t="s">
        <v>0</v>
      </c>
      <c r="K564" s="221" t="s">
        <v>160</v>
      </c>
      <c r="L564" s="221" t="s">
        <v>0</v>
      </c>
      <c r="M564" s="221" t="s">
        <v>302</v>
      </c>
      <c r="N564" s="48" t="s">
        <v>162</v>
      </c>
      <c r="O564" s="48" t="s">
        <v>0</v>
      </c>
      <c r="P564" s="48" t="s">
        <v>477</v>
      </c>
      <c r="Q564" s="48"/>
      <c r="R564" s="48"/>
      <c r="S564" s="48"/>
      <c r="T564" s="48"/>
      <c r="U564" s="104"/>
      <c r="V564" s="21" t="str">
        <f t="shared" si="2"/>
        <v/>
      </c>
      <c r="W564" s="22" t="str">
        <f t="shared" si="3"/>
        <v/>
      </c>
      <c r="X564" s="23"/>
      <c r="Y564" s="299"/>
      <c r="Z564" s="299"/>
      <c r="AD564" s="300"/>
      <c r="AE564" s="300"/>
      <c r="AF564" s="300"/>
      <c r="AG564" s="300"/>
      <c r="AH564" s="300"/>
      <c r="AI564" s="300"/>
      <c r="AJ564" s="300"/>
      <c r="AK564" s="300"/>
      <c r="AL564" s="300"/>
      <c r="AM564" s="300"/>
      <c r="AN564" s="300"/>
      <c r="AO564" s="300"/>
      <c r="AP564" s="300"/>
      <c r="AQ564" s="300"/>
      <c r="AR564" s="300"/>
      <c r="AS564" s="300"/>
      <c r="BI564" s="57"/>
      <c r="BJ564" s="57"/>
      <c r="BK564" s="57"/>
      <c r="BL564" s="57"/>
      <c r="BM564" s="57"/>
      <c r="BN564" s="57"/>
      <c r="BO564" s="57"/>
      <c r="BP564" s="57"/>
      <c r="BQ564" s="57"/>
      <c r="BR564" s="57"/>
      <c r="BS564" s="57"/>
      <c r="BT564" s="57"/>
      <c r="BU564" s="57"/>
      <c r="BV564" s="57"/>
      <c r="BW564" s="57"/>
    </row>
    <row r="565" spans="3:75" ht="21" customHeight="1">
      <c r="C565" s="266"/>
      <c r="D565" s="425"/>
      <c r="E565" s="432"/>
      <c r="F565" s="289" t="s">
        <v>2477</v>
      </c>
      <c r="G565" s="250"/>
      <c r="H565" s="221" t="s">
        <v>0</v>
      </c>
      <c r="I565" s="221" t="s">
        <v>159</v>
      </c>
      <c r="J565" s="221" t="s">
        <v>0</v>
      </c>
      <c r="K565" s="221" t="s">
        <v>160</v>
      </c>
      <c r="L565" s="221" t="s">
        <v>0</v>
      </c>
      <c r="M565" s="221" t="s">
        <v>303</v>
      </c>
      <c r="N565" s="48" t="s">
        <v>162</v>
      </c>
      <c r="O565" s="48" t="s">
        <v>0</v>
      </c>
      <c r="P565" s="48" t="s">
        <v>477</v>
      </c>
      <c r="Q565" s="48"/>
      <c r="R565" s="48"/>
      <c r="S565" s="48"/>
      <c r="T565" s="48"/>
      <c r="U565" s="104"/>
      <c r="V565" s="21" t="str">
        <f t="shared" si="2"/>
        <v/>
      </c>
      <c r="W565" s="22" t="str">
        <f t="shared" si="3"/>
        <v/>
      </c>
      <c r="X565" s="23"/>
      <c r="Y565" s="299"/>
      <c r="Z565" s="299"/>
      <c r="AD565" s="300"/>
      <c r="AE565" s="300"/>
      <c r="AF565" s="300"/>
      <c r="AG565" s="300"/>
      <c r="AH565" s="300"/>
      <c r="AI565" s="300"/>
      <c r="AJ565" s="300"/>
      <c r="AK565" s="300"/>
      <c r="AL565" s="300"/>
      <c r="AM565" s="300"/>
      <c r="AN565" s="300"/>
      <c r="AO565" s="300"/>
      <c r="AP565" s="300"/>
      <c r="AQ565" s="300"/>
      <c r="AR565" s="300"/>
      <c r="AS565" s="300"/>
      <c r="BI565" s="57"/>
      <c r="BJ565" s="57"/>
      <c r="BK565" s="57"/>
      <c r="BL565" s="57"/>
      <c r="BM565" s="57"/>
      <c r="BN565" s="57"/>
      <c r="BO565" s="57"/>
      <c r="BP565" s="57"/>
      <c r="BQ565" s="57"/>
      <c r="BR565" s="57"/>
      <c r="BS565" s="57"/>
      <c r="BT565" s="57"/>
      <c r="BU565" s="57"/>
      <c r="BV565" s="57"/>
      <c r="BW565" s="57"/>
    </row>
    <row r="566" spans="3:75" ht="21" customHeight="1">
      <c r="C566" s="266"/>
      <c r="D566" s="425"/>
      <c r="E566" s="432"/>
      <c r="F566" s="289" t="s">
        <v>2478</v>
      </c>
      <c r="G566" s="250"/>
      <c r="H566" s="221" t="s">
        <v>0</v>
      </c>
      <c r="I566" s="221" t="s">
        <v>159</v>
      </c>
      <c r="J566" s="221" t="s">
        <v>0</v>
      </c>
      <c r="K566" s="221" t="s">
        <v>160</v>
      </c>
      <c r="L566" s="221" t="s">
        <v>0</v>
      </c>
      <c r="M566" s="221" t="s">
        <v>304</v>
      </c>
      <c r="N566" s="48" t="s">
        <v>162</v>
      </c>
      <c r="O566" s="48" t="s">
        <v>0</v>
      </c>
      <c r="P566" s="48" t="s">
        <v>477</v>
      </c>
      <c r="Q566" s="48"/>
      <c r="R566" s="48"/>
      <c r="S566" s="48"/>
      <c r="T566" s="48"/>
      <c r="U566" s="104"/>
      <c r="V566" s="21" t="str">
        <f t="shared" si="2"/>
        <v/>
      </c>
      <c r="W566" s="22" t="str">
        <f t="shared" si="3"/>
        <v/>
      </c>
      <c r="X566" s="23"/>
      <c r="Y566" s="299"/>
      <c r="Z566" s="299"/>
      <c r="AD566" s="300"/>
      <c r="AE566" s="300"/>
      <c r="AF566" s="300"/>
      <c r="AG566" s="300"/>
      <c r="AH566" s="300"/>
      <c r="AI566" s="300"/>
      <c r="AJ566" s="300"/>
      <c r="AK566" s="300"/>
      <c r="AL566" s="300"/>
      <c r="AM566" s="300"/>
      <c r="AN566" s="300"/>
      <c r="AO566" s="300"/>
      <c r="AP566" s="300"/>
      <c r="AQ566" s="300"/>
      <c r="AR566" s="300"/>
      <c r="AS566" s="300"/>
      <c r="BI566" s="57"/>
      <c r="BJ566" s="57"/>
      <c r="BK566" s="57"/>
      <c r="BL566" s="57"/>
      <c r="BM566" s="57"/>
      <c r="BN566" s="57"/>
      <c r="BO566" s="57"/>
      <c r="BP566" s="57"/>
      <c r="BQ566" s="57"/>
      <c r="BR566" s="57"/>
      <c r="BS566" s="57"/>
      <c r="BT566" s="57"/>
      <c r="BU566" s="57"/>
      <c r="BV566" s="57"/>
      <c r="BW566" s="57"/>
    </row>
    <row r="567" spans="3:75" ht="21" customHeight="1">
      <c r="C567" s="266"/>
      <c r="D567" s="425"/>
      <c r="E567" s="432"/>
      <c r="F567" s="289" t="s">
        <v>54</v>
      </c>
      <c r="G567" s="250"/>
      <c r="H567" s="221" t="s">
        <v>0</v>
      </c>
      <c r="I567" s="221" t="s">
        <v>159</v>
      </c>
      <c r="J567" s="221" t="s">
        <v>0</v>
      </c>
      <c r="K567" s="221" t="s">
        <v>160</v>
      </c>
      <c r="L567" s="221" t="s">
        <v>0</v>
      </c>
      <c r="M567" s="221" t="s">
        <v>305</v>
      </c>
      <c r="N567" s="48" t="s">
        <v>162</v>
      </c>
      <c r="O567" s="48" t="s">
        <v>0</v>
      </c>
      <c r="P567" s="48" t="s">
        <v>477</v>
      </c>
      <c r="Q567" s="48"/>
      <c r="R567" s="48"/>
      <c r="S567" s="48"/>
      <c r="T567" s="48"/>
      <c r="U567" s="104"/>
      <c r="V567" s="21" t="str">
        <f t="shared" si="2"/>
        <v/>
      </c>
      <c r="W567" s="22" t="str">
        <f t="shared" si="3"/>
        <v/>
      </c>
      <c r="X567" s="23"/>
      <c r="Y567" s="299"/>
      <c r="Z567" s="299"/>
      <c r="AD567" s="300"/>
      <c r="AE567" s="300"/>
      <c r="AF567" s="300"/>
      <c r="AG567" s="300"/>
      <c r="AH567" s="300"/>
      <c r="AI567" s="300"/>
      <c r="AJ567" s="300"/>
      <c r="AK567" s="300"/>
      <c r="AL567" s="300"/>
      <c r="AM567" s="300"/>
      <c r="AN567" s="300"/>
      <c r="AO567" s="300"/>
      <c r="AP567" s="300"/>
      <c r="AQ567" s="300"/>
      <c r="AR567" s="300"/>
      <c r="AS567" s="300"/>
      <c r="BI567" s="57"/>
      <c r="BJ567" s="57"/>
      <c r="BK567" s="57"/>
      <c r="BL567" s="57"/>
      <c r="BM567" s="57"/>
      <c r="BN567" s="57"/>
      <c r="BO567" s="57"/>
      <c r="BP567" s="57"/>
      <c r="BQ567" s="57"/>
      <c r="BR567" s="57"/>
      <c r="BS567" s="57"/>
      <c r="BT567" s="57"/>
      <c r="BU567" s="57"/>
      <c r="BV567" s="57"/>
      <c r="BW567" s="57"/>
    </row>
    <row r="568" spans="3:75" ht="21" customHeight="1">
      <c r="C568" s="266"/>
      <c r="D568" s="425"/>
      <c r="E568" s="432"/>
      <c r="F568" s="289" t="s">
        <v>2479</v>
      </c>
      <c r="G568" s="250"/>
      <c r="H568" s="221" t="s">
        <v>0</v>
      </c>
      <c r="I568" s="221" t="s">
        <v>159</v>
      </c>
      <c r="J568" s="221" t="s">
        <v>0</v>
      </c>
      <c r="K568" s="221" t="s">
        <v>160</v>
      </c>
      <c r="L568" s="221" t="s">
        <v>0</v>
      </c>
      <c r="M568" s="221" t="s">
        <v>306</v>
      </c>
      <c r="N568" s="48" t="s">
        <v>162</v>
      </c>
      <c r="O568" s="48" t="s">
        <v>0</v>
      </c>
      <c r="P568" s="48" t="s">
        <v>477</v>
      </c>
      <c r="Q568" s="48"/>
      <c r="R568" s="48"/>
      <c r="S568" s="48"/>
      <c r="T568" s="48"/>
      <c r="U568" s="104"/>
      <c r="V568" s="21" t="str">
        <f t="shared" si="2"/>
        <v/>
      </c>
      <c r="W568" s="22" t="str">
        <f t="shared" si="3"/>
        <v/>
      </c>
      <c r="X568" s="23"/>
      <c r="Y568" s="299"/>
      <c r="Z568" s="299"/>
      <c r="AD568" s="300"/>
      <c r="AE568" s="300"/>
      <c r="AF568" s="300"/>
      <c r="AG568" s="300"/>
      <c r="AH568" s="300"/>
      <c r="AI568" s="300"/>
      <c r="AJ568" s="300"/>
      <c r="AK568" s="300"/>
      <c r="AL568" s="300"/>
      <c r="AM568" s="300"/>
      <c r="AN568" s="300"/>
      <c r="AO568" s="300"/>
      <c r="AP568" s="300"/>
      <c r="AQ568" s="300"/>
      <c r="AR568" s="300"/>
      <c r="AS568" s="300"/>
      <c r="BI568" s="57"/>
      <c r="BJ568" s="57"/>
      <c r="BK568" s="57"/>
      <c r="BL568" s="57"/>
      <c r="BM568" s="57"/>
      <c r="BN568" s="57"/>
      <c r="BO568" s="57"/>
      <c r="BP568" s="57"/>
      <c r="BQ568" s="57"/>
      <c r="BR568" s="57"/>
      <c r="BS568" s="57"/>
      <c r="BT568" s="57"/>
      <c r="BU568" s="57"/>
      <c r="BV568" s="57"/>
      <c r="BW568" s="57"/>
    </row>
    <row r="569" spans="3:75" ht="21" customHeight="1">
      <c r="C569" s="266"/>
      <c r="D569" s="425"/>
      <c r="E569" s="432"/>
      <c r="F569" s="289" t="s">
        <v>2404</v>
      </c>
      <c r="G569" s="250"/>
      <c r="H569" s="221" t="s">
        <v>0</v>
      </c>
      <c r="I569" s="221" t="s">
        <v>159</v>
      </c>
      <c r="J569" s="221" t="s">
        <v>0</v>
      </c>
      <c r="K569" s="221" t="s">
        <v>160</v>
      </c>
      <c r="L569" s="221" t="s">
        <v>0</v>
      </c>
      <c r="M569" s="221" t="s">
        <v>307</v>
      </c>
      <c r="N569" s="48" t="s">
        <v>162</v>
      </c>
      <c r="O569" s="48" t="s">
        <v>0</v>
      </c>
      <c r="P569" s="48" t="s">
        <v>477</v>
      </c>
      <c r="Q569" s="48"/>
      <c r="R569" s="48"/>
      <c r="S569" s="48"/>
      <c r="T569" s="48"/>
      <c r="U569" s="104"/>
      <c r="V569" s="21" t="str">
        <f t="shared" si="2"/>
        <v/>
      </c>
      <c r="W569" s="22" t="str">
        <f t="shared" si="3"/>
        <v/>
      </c>
      <c r="X569" s="23"/>
      <c r="Y569" s="299"/>
      <c r="Z569" s="299"/>
      <c r="AD569" s="300"/>
      <c r="AE569" s="300"/>
      <c r="AF569" s="300"/>
      <c r="AG569" s="300"/>
      <c r="AH569" s="300"/>
      <c r="AI569" s="300"/>
      <c r="AJ569" s="300"/>
      <c r="AK569" s="300"/>
      <c r="AL569" s="300"/>
      <c r="AM569" s="300"/>
      <c r="AN569" s="300"/>
      <c r="AO569" s="300"/>
      <c r="AP569" s="300"/>
      <c r="AQ569" s="300"/>
      <c r="AR569" s="300"/>
      <c r="AS569" s="300"/>
      <c r="BI569" s="57"/>
      <c r="BJ569" s="57"/>
      <c r="BK569" s="57"/>
      <c r="BL569" s="57"/>
      <c r="BM569" s="57"/>
      <c r="BN569" s="57"/>
      <c r="BO569" s="57"/>
      <c r="BP569" s="57"/>
      <c r="BQ569" s="57"/>
      <c r="BR569" s="57"/>
      <c r="BS569" s="57"/>
      <c r="BT569" s="57"/>
      <c r="BU569" s="57"/>
      <c r="BV569" s="57"/>
      <c r="BW569" s="57"/>
    </row>
    <row r="570" spans="3:75" ht="21" customHeight="1">
      <c r="C570" s="266"/>
      <c r="D570" s="425"/>
      <c r="E570" s="432"/>
      <c r="F570" s="295" t="s">
        <v>2405</v>
      </c>
      <c r="G570" s="250"/>
      <c r="H570" s="221" t="s">
        <v>0</v>
      </c>
      <c r="I570" s="221" t="s">
        <v>159</v>
      </c>
      <c r="J570" s="221" t="s">
        <v>0</v>
      </c>
      <c r="K570" s="221" t="s">
        <v>160</v>
      </c>
      <c r="L570" s="221" t="s">
        <v>0</v>
      </c>
      <c r="M570" s="221" t="s">
        <v>308</v>
      </c>
      <c r="N570" s="48" t="s">
        <v>162</v>
      </c>
      <c r="O570" s="48" t="s">
        <v>0</v>
      </c>
      <c r="P570" s="48" t="s">
        <v>477</v>
      </c>
      <c r="Q570" s="48"/>
      <c r="R570" s="48"/>
      <c r="S570" s="48"/>
      <c r="T570" s="48"/>
      <c r="U570" s="104"/>
      <c r="V570" s="21" t="str">
        <f t="shared" si="2"/>
        <v/>
      </c>
      <c r="W570" s="22" t="str">
        <f t="shared" si="3"/>
        <v/>
      </c>
      <c r="X570" s="23"/>
      <c r="Y570" s="299"/>
      <c r="Z570" s="301"/>
      <c r="AD570" s="264"/>
      <c r="AE570" s="264"/>
      <c r="AF570" s="264"/>
      <c r="AG570" s="264"/>
      <c r="AH570" s="264"/>
      <c r="AI570" s="264"/>
      <c r="AJ570" s="264"/>
      <c r="AK570" s="264"/>
      <c r="AL570" s="264"/>
      <c r="AM570" s="264"/>
      <c r="AN570" s="264"/>
      <c r="AO570" s="264"/>
      <c r="AP570" s="264"/>
      <c r="AQ570" s="264"/>
      <c r="AR570" s="264"/>
      <c r="AS570" s="264"/>
      <c r="BI570" s="57"/>
      <c r="BJ570" s="57"/>
      <c r="BK570" s="57"/>
      <c r="BL570" s="57"/>
      <c r="BM570" s="57"/>
      <c r="BN570" s="57"/>
      <c r="BO570" s="57"/>
      <c r="BP570" s="57"/>
      <c r="BQ570" s="57"/>
      <c r="BR570" s="57"/>
      <c r="BS570" s="57"/>
      <c r="BT570" s="57"/>
      <c r="BU570" s="57"/>
      <c r="BV570" s="57"/>
      <c r="BW570" s="57"/>
    </row>
    <row r="571" spans="3:75" ht="21" customHeight="1">
      <c r="C571" s="266"/>
      <c r="D571" s="425" t="s">
        <v>465</v>
      </c>
      <c r="E571" s="432" t="s">
        <v>55</v>
      </c>
      <c r="F571" s="289" t="s">
        <v>2480</v>
      </c>
      <c r="G571" s="250"/>
      <c r="H571" s="221" t="s">
        <v>0</v>
      </c>
      <c r="I571" s="221" t="s">
        <v>159</v>
      </c>
      <c r="J571" s="221" t="s">
        <v>0</v>
      </c>
      <c r="K571" s="221" t="s">
        <v>160</v>
      </c>
      <c r="L571" s="221" t="s">
        <v>0</v>
      </c>
      <c r="M571" s="221" t="s">
        <v>309</v>
      </c>
      <c r="N571" s="48" t="s">
        <v>162</v>
      </c>
      <c r="O571" s="48" t="s">
        <v>0</v>
      </c>
      <c r="P571" s="48" t="s">
        <v>477</v>
      </c>
      <c r="Q571" s="48"/>
      <c r="R571" s="48"/>
      <c r="S571" s="48"/>
      <c r="T571" s="48"/>
      <c r="U571" s="104"/>
      <c r="V571" s="21" t="str">
        <f t="shared" si="2"/>
        <v/>
      </c>
      <c r="W571" s="22" t="str">
        <f t="shared" si="3"/>
        <v/>
      </c>
      <c r="X571" s="23"/>
      <c r="Y571" s="299"/>
      <c r="Z571" s="299"/>
      <c r="AD571" s="300"/>
      <c r="AE571" s="300"/>
      <c r="AF571" s="300"/>
      <c r="AG571" s="300"/>
      <c r="AH571" s="300"/>
      <c r="AI571" s="300"/>
      <c r="AJ571" s="300"/>
      <c r="AK571" s="300"/>
      <c r="AL571" s="300"/>
      <c r="AM571" s="300"/>
      <c r="AN571" s="300"/>
      <c r="AO571" s="300"/>
      <c r="AP571" s="300"/>
      <c r="AQ571" s="300"/>
      <c r="AR571" s="300"/>
      <c r="AS571" s="300"/>
      <c r="BI571" s="57"/>
      <c r="BJ571" s="57"/>
      <c r="BK571" s="57"/>
      <c r="BL571" s="57"/>
      <c r="BM571" s="57"/>
      <c r="BN571" s="57"/>
      <c r="BO571" s="57"/>
      <c r="BP571" s="57"/>
      <c r="BQ571" s="57"/>
      <c r="BR571" s="57"/>
      <c r="BS571" s="57"/>
      <c r="BT571" s="57"/>
      <c r="BU571" s="57"/>
      <c r="BV571" s="57"/>
      <c r="BW571" s="57"/>
    </row>
    <row r="572" spans="3:75" ht="21" customHeight="1">
      <c r="C572" s="266"/>
      <c r="D572" s="425"/>
      <c r="E572" s="432"/>
      <c r="F572" s="289" t="s">
        <v>56</v>
      </c>
      <c r="G572" s="250"/>
      <c r="H572" s="221" t="s">
        <v>0</v>
      </c>
      <c r="I572" s="221" t="s">
        <v>159</v>
      </c>
      <c r="J572" s="221" t="s">
        <v>0</v>
      </c>
      <c r="K572" s="221" t="s">
        <v>160</v>
      </c>
      <c r="L572" s="221" t="s">
        <v>0</v>
      </c>
      <c r="M572" s="221" t="s">
        <v>310</v>
      </c>
      <c r="N572" s="48" t="s">
        <v>162</v>
      </c>
      <c r="O572" s="48" t="s">
        <v>0</v>
      </c>
      <c r="P572" s="48" t="s">
        <v>477</v>
      </c>
      <c r="Q572" s="48"/>
      <c r="R572" s="48"/>
      <c r="S572" s="48"/>
      <c r="T572" s="48"/>
      <c r="U572" s="104"/>
      <c r="V572" s="21" t="str">
        <f t="shared" si="2"/>
        <v/>
      </c>
      <c r="W572" s="22" t="str">
        <f t="shared" si="3"/>
        <v/>
      </c>
      <c r="X572" s="23"/>
      <c r="Y572" s="299"/>
      <c r="Z572" s="299"/>
      <c r="AD572" s="300"/>
      <c r="AE572" s="300"/>
      <c r="AF572" s="300"/>
      <c r="AG572" s="300"/>
      <c r="AH572" s="300"/>
      <c r="AI572" s="300"/>
      <c r="AJ572" s="300"/>
      <c r="AK572" s="300"/>
      <c r="AL572" s="300"/>
      <c r="AM572" s="300"/>
      <c r="AN572" s="300"/>
      <c r="AO572" s="300"/>
      <c r="AP572" s="300"/>
      <c r="AQ572" s="300"/>
      <c r="AR572" s="300"/>
      <c r="AS572" s="300"/>
      <c r="BI572" s="57"/>
      <c r="BJ572" s="57"/>
      <c r="BK572" s="57"/>
      <c r="BL572" s="57"/>
      <c r="BM572" s="57"/>
      <c r="BN572" s="57"/>
      <c r="BO572" s="57"/>
      <c r="BP572" s="57"/>
      <c r="BQ572" s="57"/>
      <c r="BR572" s="57"/>
      <c r="BS572" s="57"/>
      <c r="BT572" s="57"/>
      <c r="BU572" s="57"/>
      <c r="BV572" s="57"/>
      <c r="BW572" s="57"/>
    </row>
    <row r="573" spans="3:75" ht="21" customHeight="1">
      <c r="C573" s="266"/>
      <c r="D573" s="425"/>
      <c r="E573" s="432"/>
      <c r="F573" s="289" t="s">
        <v>2481</v>
      </c>
      <c r="G573" s="250"/>
      <c r="H573" s="221" t="s">
        <v>0</v>
      </c>
      <c r="I573" s="221" t="s">
        <v>159</v>
      </c>
      <c r="J573" s="221" t="s">
        <v>0</v>
      </c>
      <c r="K573" s="221" t="s">
        <v>160</v>
      </c>
      <c r="L573" s="221" t="s">
        <v>0</v>
      </c>
      <c r="M573" s="221" t="s">
        <v>311</v>
      </c>
      <c r="N573" s="48" t="s">
        <v>162</v>
      </c>
      <c r="O573" s="48" t="s">
        <v>0</v>
      </c>
      <c r="P573" s="48" t="s">
        <v>477</v>
      </c>
      <c r="Q573" s="48"/>
      <c r="R573" s="48"/>
      <c r="S573" s="48"/>
      <c r="T573" s="48"/>
      <c r="U573" s="104"/>
      <c r="V573" s="21" t="str">
        <f t="shared" si="2"/>
        <v/>
      </c>
      <c r="W573" s="22" t="str">
        <f t="shared" si="3"/>
        <v/>
      </c>
      <c r="X573" s="23"/>
      <c r="Y573" s="299"/>
      <c r="Z573" s="299"/>
      <c r="AD573" s="300"/>
      <c r="AE573" s="300"/>
      <c r="AF573" s="300"/>
      <c r="AG573" s="300"/>
      <c r="AH573" s="300"/>
      <c r="AI573" s="300"/>
      <c r="AJ573" s="300"/>
      <c r="AK573" s="300"/>
      <c r="AL573" s="300"/>
      <c r="AM573" s="300"/>
      <c r="AN573" s="300"/>
      <c r="AO573" s="300"/>
      <c r="AP573" s="300"/>
      <c r="AQ573" s="300"/>
      <c r="AR573" s="300"/>
      <c r="AS573" s="300"/>
      <c r="BI573" s="57"/>
      <c r="BJ573" s="57"/>
      <c r="BK573" s="57"/>
      <c r="BL573" s="57"/>
      <c r="BM573" s="57"/>
      <c r="BN573" s="57"/>
      <c r="BO573" s="57"/>
      <c r="BP573" s="57"/>
      <c r="BQ573" s="57"/>
      <c r="BR573" s="57"/>
      <c r="BS573" s="57"/>
      <c r="BT573" s="57"/>
      <c r="BU573" s="57"/>
      <c r="BV573" s="57"/>
      <c r="BW573" s="57"/>
    </row>
    <row r="574" spans="3:75" ht="21" customHeight="1">
      <c r="C574" s="266"/>
      <c r="D574" s="425"/>
      <c r="E574" s="432"/>
      <c r="F574" s="289" t="s">
        <v>2482</v>
      </c>
      <c r="G574" s="250"/>
      <c r="H574" s="221" t="s">
        <v>0</v>
      </c>
      <c r="I574" s="221" t="s">
        <v>159</v>
      </c>
      <c r="J574" s="221" t="s">
        <v>0</v>
      </c>
      <c r="K574" s="221" t="s">
        <v>160</v>
      </c>
      <c r="L574" s="221" t="s">
        <v>0</v>
      </c>
      <c r="M574" s="221" t="s">
        <v>312</v>
      </c>
      <c r="N574" s="48" t="s">
        <v>162</v>
      </c>
      <c r="O574" s="48" t="s">
        <v>0</v>
      </c>
      <c r="P574" s="48" t="s">
        <v>477</v>
      </c>
      <c r="Q574" s="48"/>
      <c r="R574" s="48"/>
      <c r="S574" s="48"/>
      <c r="T574" s="48"/>
      <c r="U574" s="104"/>
      <c r="V574" s="21" t="str">
        <f t="shared" si="2"/>
        <v/>
      </c>
      <c r="W574" s="22" t="str">
        <f t="shared" si="3"/>
        <v/>
      </c>
      <c r="X574" s="23"/>
      <c r="Y574" s="299"/>
      <c r="Z574" s="299"/>
      <c r="AD574" s="300"/>
      <c r="AE574" s="300"/>
      <c r="AF574" s="300"/>
      <c r="AG574" s="300"/>
      <c r="AH574" s="300"/>
      <c r="AI574" s="300"/>
      <c r="AJ574" s="300"/>
      <c r="AK574" s="300"/>
      <c r="AL574" s="300"/>
      <c r="AM574" s="300"/>
      <c r="AN574" s="300"/>
      <c r="AO574" s="300"/>
      <c r="AP574" s="300"/>
      <c r="AQ574" s="300"/>
      <c r="AR574" s="300"/>
      <c r="AS574" s="300"/>
      <c r="BI574" s="57"/>
      <c r="BJ574" s="57"/>
      <c r="BK574" s="57"/>
      <c r="BL574" s="57"/>
      <c r="BM574" s="57"/>
      <c r="BN574" s="57"/>
      <c r="BO574" s="57"/>
      <c r="BP574" s="57"/>
      <c r="BQ574" s="57"/>
      <c r="BR574" s="57"/>
      <c r="BS574" s="57"/>
      <c r="BT574" s="57"/>
      <c r="BU574" s="57"/>
      <c r="BV574" s="57"/>
      <c r="BW574" s="57"/>
    </row>
    <row r="575" spans="3:75" ht="21" customHeight="1">
      <c r="C575" s="266"/>
      <c r="D575" s="425"/>
      <c r="E575" s="432"/>
      <c r="F575" s="289" t="s">
        <v>57</v>
      </c>
      <c r="G575" s="250"/>
      <c r="H575" s="221" t="s">
        <v>0</v>
      </c>
      <c r="I575" s="221" t="s">
        <v>159</v>
      </c>
      <c r="J575" s="221" t="s">
        <v>0</v>
      </c>
      <c r="K575" s="221" t="s">
        <v>160</v>
      </c>
      <c r="L575" s="221" t="s">
        <v>0</v>
      </c>
      <c r="M575" s="221" t="s">
        <v>313</v>
      </c>
      <c r="N575" s="48" t="s">
        <v>162</v>
      </c>
      <c r="O575" s="48" t="s">
        <v>0</v>
      </c>
      <c r="P575" s="48" t="s">
        <v>477</v>
      </c>
      <c r="Q575" s="48"/>
      <c r="R575" s="48"/>
      <c r="S575" s="48"/>
      <c r="T575" s="48"/>
      <c r="U575" s="104"/>
      <c r="V575" s="21" t="str">
        <f t="shared" si="2"/>
        <v/>
      </c>
      <c r="W575" s="22" t="str">
        <f t="shared" si="3"/>
        <v/>
      </c>
      <c r="X575" s="23"/>
      <c r="Y575" s="299"/>
      <c r="Z575" s="299"/>
      <c r="AD575" s="300"/>
      <c r="AE575" s="300"/>
      <c r="AF575" s="300"/>
      <c r="AG575" s="300"/>
      <c r="AH575" s="300"/>
      <c r="AI575" s="300"/>
      <c r="AJ575" s="300"/>
      <c r="AK575" s="300"/>
      <c r="AL575" s="300"/>
      <c r="AM575" s="300"/>
      <c r="AN575" s="300"/>
      <c r="AO575" s="300"/>
      <c r="AP575" s="300"/>
      <c r="AQ575" s="300"/>
      <c r="AR575" s="300"/>
      <c r="AS575" s="300"/>
      <c r="BI575" s="57"/>
      <c r="BJ575" s="57"/>
      <c r="BK575" s="57"/>
      <c r="BL575" s="57"/>
      <c r="BM575" s="57"/>
      <c r="BN575" s="57"/>
      <c r="BO575" s="57"/>
      <c r="BP575" s="57"/>
      <c r="BQ575" s="57"/>
      <c r="BR575" s="57"/>
      <c r="BS575" s="57"/>
      <c r="BT575" s="57"/>
      <c r="BU575" s="57"/>
      <c r="BV575" s="57"/>
      <c r="BW575" s="57"/>
    </row>
    <row r="576" spans="3:75" ht="21" customHeight="1">
      <c r="C576" s="266"/>
      <c r="D576" s="425"/>
      <c r="E576" s="432"/>
      <c r="F576" s="289" t="s">
        <v>2483</v>
      </c>
      <c r="G576" s="250"/>
      <c r="H576" s="221" t="s">
        <v>0</v>
      </c>
      <c r="I576" s="221" t="s">
        <v>159</v>
      </c>
      <c r="J576" s="221" t="s">
        <v>0</v>
      </c>
      <c r="K576" s="221" t="s">
        <v>160</v>
      </c>
      <c r="L576" s="221" t="s">
        <v>0</v>
      </c>
      <c r="M576" s="221" t="s">
        <v>314</v>
      </c>
      <c r="N576" s="48" t="s">
        <v>162</v>
      </c>
      <c r="O576" s="48" t="s">
        <v>0</v>
      </c>
      <c r="P576" s="48" t="s">
        <v>477</v>
      </c>
      <c r="Q576" s="48"/>
      <c r="R576" s="48"/>
      <c r="S576" s="48"/>
      <c r="T576" s="48"/>
      <c r="U576" s="104"/>
      <c r="V576" s="21" t="str">
        <f t="shared" si="2"/>
        <v/>
      </c>
      <c r="W576" s="22" t="str">
        <f t="shared" si="3"/>
        <v/>
      </c>
      <c r="X576" s="23"/>
      <c r="Y576" s="299"/>
      <c r="Z576" s="299"/>
      <c r="AD576" s="300"/>
      <c r="AE576" s="300"/>
      <c r="AF576" s="300"/>
      <c r="AG576" s="300"/>
      <c r="AH576" s="300"/>
      <c r="AI576" s="300"/>
      <c r="AJ576" s="300"/>
      <c r="AK576" s="300"/>
      <c r="AL576" s="300"/>
      <c r="AM576" s="300"/>
      <c r="AN576" s="300"/>
      <c r="AO576" s="300"/>
      <c r="AP576" s="300"/>
      <c r="AQ576" s="300"/>
      <c r="AR576" s="300"/>
      <c r="AS576" s="300"/>
      <c r="BI576" s="57"/>
      <c r="BJ576" s="57"/>
      <c r="BK576" s="57"/>
      <c r="BL576" s="57"/>
      <c r="BM576" s="57"/>
      <c r="BN576" s="57"/>
      <c r="BO576" s="57"/>
      <c r="BP576" s="57"/>
      <c r="BQ576" s="57"/>
      <c r="BR576" s="57"/>
      <c r="BS576" s="57"/>
      <c r="BT576" s="57"/>
      <c r="BU576" s="57"/>
      <c r="BV576" s="57"/>
      <c r="BW576" s="57"/>
    </row>
    <row r="577" spans="3:75" ht="21" customHeight="1">
      <c r="C577" s="266"/>
      <c r="D577" s="425"/>
      <c r="E577" s="432"/>
      <c r="F577" s="289" t="s">
        <v>58</v>
      </c>
      <c r="G577" s="250"/>
      <c r="H577" s="221" t="s">
        <v>0</v>
      </c>
      <c r="I577" s="221" t="s">
        <v>159</v>
      </c>
      <c r="J577" s="221" t="s">
        <v>0</v>
      </c>
      <c r="K577" s="221" t="s">
        <v>160</v>
      </c>
      <c r="L577" s="221" t="s">
        <v>0</v>
      </c>
      <c r="M577" s="221" t="s">
        <v>315</v>
      </c>
      <c r="N577" s="48" t="s">
        <v>162</v>
      </c>
      <c r="O577" s="48" t="s">
        <v>0</v>
      </c>
      <c r="P577" s="48" t="s">
        <v>477</v>
      </c>
      <c r="Q577" s="48"/>
      <c r="R577" s="48"/>
      <c r="S577" s="48"/>
      <c r="T577" s="48"/>
      <c r="U577" s="104"/>
      <c r="V577" s="21" t="str">
        <f t="shared" si="2"/>
        <v/>
      </c>
      <c r="W577" s="22" t="str">
        <f t="shared" si="3"/>
        <v/>
      </c>
      <c r="X577" s="23"/>
      <c r="Y577" s="299"/>
      <c r="Z577" s="302"/>
      <c r="BI577" s="57"/>
      <c r="BJ577" s="57"/>
      <c r="BK577" s="57"/>
      <c r="BL577" s="57"/>
      <c r="BM577" s="57"/>
      <c r="BN577" s="57"/>
      <c r="BO577" s="57"/>
      <c r="BP577" s="57"/>
      <c r="BQ577" s="57"/>
      <c r="BR577" s="57"/>
      <c r="BS577" s="57"/>
      <c r="BT577" s="57"/>
      <c r="BU577" s="57"/>
      <c r="BV577" s="57"/>
      <c r="BW577" s="57"/>
    </row>
    <row r="578" spans="3:75" ht="21" customHeight="1">
      <c r="C578" s="266"/>
      <c r="D578" s="425"/>
      <c r="E578" s="432"/>
      <c r="F578" s="289" t="s">
        <v>2484</v>
      </c>
      <c r="G578" s="250"/>
      <c r="H578" s="221" t="s">
        <v>0</v>
      </c>
      <c r="I578" s="221" t="s">
        <v>159</v>
      </c>
      <c r="J578" s="221" t="s">
        <v>0</v>
      </c>
      <c r="K578" s="221" t="s">
        <v>160</v>
      </c>
      <c r="L578" s="221" t="s">
        <v>0</v>
      </c>
      <c r="M578" s="221" t="s">
        <v>316</v>
      </c>
      <c r="N578" s="48" t="s">
        <v>162</v>
      </c>
      <c r="O578" s="48" t="s">
        <v>0</v>
      </c>
      <c r="P578" s="48" t="s">
        <v>477</v>
      </c>
      <c r="Q578" s="48"/>
      <c r="R578" s="48"/>
      <c r="S578" s="48"/>
      <c r="T578" s="48"/>
      <c r="U578" s="104"/>
      <c r="V578" s="21" t="str">
        <f t="shared" si="2"/>
        <v/>
      </c>
      <c r="W578" s="22" t="str">
        <f t="shared" si="3"/>
        <v/>
      </c>
      <c r="X578" s="23"/>
      <c r="Y578" s="299"/>
      <c r="Z578" s="302"/>
      <c r="BI578" s="57"/>
      <c r="BJ578" s="57"/>
      <c r="BK578" s="57"/>
      <c r="BL578" s="57"/>
      <c r="BM578" s="57"/>
      <c r="BN578" s="57"/>
      <c r="BO578" s="57"/>
      <c r="BP578" s="57"/>
      <c r="BQ578" s="57"/>
      <c r="BR578" s="57"/>
      <c r="BS578" s="57"/>
      <c r="BT578" s="57"/>
      <c r="BU578" s="57"/>
      <c r="BV578" s="57"/>
      <c r="BW578" s="57"/>
    </row>
    <row r="579" spans="3:75" ht="21" customHeight="1">
      <c r="C579" s="266"/>
      <c r="D579" s="425"/>
      <c r="E579" s="432"/>
      <c r="F579" s="289" t="s">
        <v>59</v>
      </c>
      <c r="G579" s="250"/>
      <c r="H579" s="221" t="s">
        <v>0</v>
      </c>
      <c r="I579" s="221" t="s">
        <v>159</v>
      </c>
      <c r="J579" s="221" t="s">
        <v>0</v>
      </c>
      <c r="K579" s="221" t="s">
        <v>160</v>
      </c>
      <c r="L579" s="221" t="s">
        <v>0</v>
      </c>
      <c r="M579" s="221" t="s">
        <v>317</v>
      </c>
      <c r="N579" s="48" t="s">
        <v>162</v>
      </c>
      <c r="O579" s="48" t="s">
        <v>0</v>
      </c>
      <c r="P579" s="48" t="s">
        <v>477</v>
      </c>
      <c r="Q579" s="48"/>
      <c r="R579" s="48"/>
      <c r="S579" s="48"/>
      <c r="T579" s="48"/>
      <c r="U579" s="104"/>
      <c r="V579" s="21" t="str">
        <f t="shared" si="2"/>
        <v/>
      </c>
      <c r="W579" s="22" t="str">
        <f t="shared" si="3"/>
        <v/>
      </c>
      <c r="X579" s="23"/>
      <c r="Y579" s="299"/>
      <c r="Z579" s="302"/>
      <c r="BI579" s="57"/>
      <c r="BJ579" s="57"/>
      <c r="BK579" s="57"/>
      <c r="BL579" s="57"/>
      <c r="BM579" s="57"/>
      <c r="BN579" s="57"/>
      <c r="BO579" s="57"/>
      <c r="BP579" s="57"/>
      <c r="BQ579" s="57"/>
      <c r="BR579" s="57"/>
      <c r="BS579" s="57"/>
      <c r="BT579" s="57"/>
      <c r="BU579" s="57"/>
      <c r="BV579" s="57"/>
      <c r="BW579" s="57"/>
    </row>
    <row r="580" spans="3:75" ht="21" customHeight="1">
      <c r="C580" s="266"/>
      <c r="D580" s="425"/>
      <c r="E580" s="432"/>
      <c r="F580" s="289" t="s">
        <v>2485</v>
      </c>
      <c r="G580" s="250"/>
      <c r="H580" s="221" t="s">
        <v>0</v>
      </c>
      <c r="I580" s="221" t="s">
        <v>159</v>
      </c>
      <c r="J580" s="221" t="s">
        <v>0</v>
      </c>
      <c r="K580" s="221" t="s">
        <v>160</v>
      </c>
      <c r="L580" s="221" t="s">
        <v>0</v>
      </c>
      <c r="M580" s="221" t="s">
        <v>318</v>
      </c>
      <c r="N580" s="48" t="s">
        <v>162</v>
      </c>
      <c r="O580" s="48" t="s">
        <v>0</v>
      </c>
      <c r="P580" s="48" t="s">
        <v>477</v>
      </c>
      <c r="Q580" s="48"/>
      <c r="R580" s="48"/>
      <c r="S580" s="48"/>
      <c r="T580" s="48"/>
      <c r="U580" s="104"/>
      <c r="V580" s="21" t="str">
        <f t="shared" si="2"/>
        <v/>
      </c>
      <c r="W580" s="22" t="str">
        <f t="shared" si="3"/>
        <v/>
      </c>
      <c r="X580" s="23"/>
      <c r="Y580" s="299"/>
      <c r="Z580" s="302"/>
      <c r="BI580" s="57"/>
      <c r="BJ580" s="57"/>
      <c r="BK580" s="57"/>
      <c r="BL580" s="57"/>
      <c r="BM580" s="57"/>
      <c r="BN580" s="57"/>
      <c r="BO580" s="57"/>
      <c r="BP580" s="57"/>
      <c r="BQ580" s="57"/>
      <c r="BR580" s="57"/>
      <c r="BS580" s="57"/>
      <c r="BT580" s="57"/>
      <c r="BU580" s="57"/>
      <c r="BV580" s="57"/>
      <c r="BW580" s="57"/>
    </row>
    <row r="581" spans="3:75" ht="21" customHeight="1">
      <c r="C581" s="266"/>
      <c r="D581" s="425"/>
      <c r="E581" s="432"/>
      <c r="F581" s="289" t="s">
        <v>2486</v>
      </c>
      <c r="G581" s="250"/>
      <c r="H581" s="221" t="s">
        <v>0</v>
      </c>
      <c r="I581" s="221" t="s">
        <v>159</v>
      </c>
      <c r="J581" s="221" t="s">
        <v>0</v>
      </c>
      <c r="K581" s="221" t="s">
        <v>160</v>
      </c>
      <c r="L581" s="221" t="s">
        <v>0</v>
      </c>
      <c r="M581" s="221" t="s">
        <v>319</v>
      </c>
      <c r="N581" s="48" t="s">
        <v>162</v>
      </c>
      <c r="O581" s="48" t="s">
        <v>0</v>
      </c>
      <c r="P581" s="48" t="s">
        <v>477</v>
      </c>
      <c r="Q581" s="48"/>
      <c r="R581" s="48"/>
      <c r="S581" s="48"/>
      <c r="T581" s="48"/>
      <c r="U581" s="104"/>
      <c r="V581" s="21" t="str">
        <f t="shared" si="2"/>
        <v/>
      </c>
      <c r="W581" s="22" t="str">
        <f t="shared" si="3"/>
        <v/>
      </c>
      <c r="X581" s="23"/>
      <c r="Y581" s="299"/>
      <c r="Z581" s="302"/>
      <c r="BI581" s="57"/>
      <c r="BJ581" s="57"/>
      <c r="BK581" s="57"/>
      <c r="BL581" s="57"/>
      <c r="BM581" s="57"/>
      <c r="BN581" s="57"/>
      <c r="BO581" s="57"/>
      <c r="BP581" s="57"/>
      <c r="BQ581" s="57"/>
      <c r="BR581" s="57"/>
      <c r="BS581" s="57"/>
      <c r="BT581" s="57"/>
      <c r="BU581" s="57"/>
      <c r="BV581" s="57"/>
      <c r="BW581" s="57"/>
    </row>
    <row r="582" spans="3:75" ht="21" customHeight="1">
      <c r="C582" s="266"/>
      <c r="D582" s="425"/>
      <c r="E582" s="432"/>
      <c r="F582" s="289" t="s">
        <v>2487</v>
      </c>
      <c r="G582" s="250"/>
      <c r="H582" s="221" t="s">
        <v>0</v>
      </c>
      <c r="I582" s="221" t="s">
        <v>159</v>
      </c>
      <c r="J582" s="221" t="s">
        <v>0</v>
      </c>
      <c r="K582" s="221" t="s">
        <v>160</v>
      </c>
      <c r="L582" s="221" t="s">
        <v>0</v>
      </c>
      <c r="M582" s="221" t="s">
        <v>320</v>
      </c>
      <c r="N582" s="48" t="s">
        <v>162</v>
      </c>
      <c r="O582" s="48" t="s">
        <v>0</v>
      </c>
      <c r="P582" s="48" t="s">
        <v>477</v>
      </c>
      <c r="Q582" s="48"/>
      <c r="R582" s="48"/>
      <c r="S582" s="48"/>
      <c r="T582" s="48"/>
      <c r="U582" s="104"/>
      <c r="V582" s="21" t="str">
        <f t="shared" si="2"/>
        <v/>
      </c>
      <c r="W582" s="22" t="str">
        <f t="shared" si="3"/>
        <v/>
      </c>
      <c r="X582" s="23"/>
      <c r="Y582" s="299"/>
      <c r="Z582" s="302"/>
      <c r="BI582" s="57"/>
      <c r="BJ582" s="57"/>
      <c r="BK582" s="57"/>
      <c r="BL582" s="57"/>
      <c r="BM582" s="57"/>
      <c r="BN582" s="57"/>
      <c r="BO582" s="57"/>
      <c r="BP582" s="57"/>
      <c r="BQ582" s="57"/>
      <c r="BR582" s="57"/>
      <c r="BS582" s="57"/>
      <c r="BT582" s="57"/>
      <c r="BU582" s="57"/>
      <c r="BV582" s="57"/>
      <c r="BW582" s="57"/>
    </row>
    <row r="583" spans="3:75" ht="21" customHeight="1">
      <c r="C583" s="266"/>
      <c r="D583" s="425"/>
      <c r="E583" s="432"/>
      <c r="F583" s="289" t="s">
        <v>2488</v>
      </c>
      <c r="G583" s="250"/>
      <c r="H583" s="221" t="s">
        <v>0</v>
      </c>
      <c r="I583" s="221" t="s">
        <v>159</v>
      </c>
      <c r="J583" s="221" t="s">
        <v>0</v>
      </c>
      <c r="K583" s="221" t="s">
        <v>160</v>
      </c>
      <c r="L583" s="221" t="s">
        <v>0</v>
      </c>
      <c r="M583" s="221" t="s">
        <v>330</v>
      </c>
      <c r="N583" s="48" t="s">
        <v>162</v>
      </c>
      <c r="O583" s="48" t="s">
        <v>0</v>
      </c>
      <c r="P583" s="48" t="s">
        <v>477</v>
      </c>
      <c r="Q583" s="48"/>
      <c r="R583" s="48"/>
      <c r="S583" s="48"/>
      <c r="T583" s="48"/>
      <c r="U583" s="104"/>
      <c r="V583" s="21" t="str">
        <f t="shared" si="2"/>
        <v/>
      </c>
      <c r="W583" s="22" t="str">
        <f t="shared" si="3"/>
        <v/>
      </c>
      <c r="X583" s="23"/>
      <c r="Y583" s="299"/>
      <c r="Z583" s="302"/>
      <c r="BI583" s="57"/>
      <c r="BJ583" s="57"/>
      <c r="BK583" s="57"/>
      <c r="BL583" s="57"/>
      <c r="BM583" s="57"/>
      <c r="BN583" s="57"/>
      <c r="BO583" s="57"/>
      <c r="BP583" s="57"/>
      <c r="BQ583" s="57"/>
      <c r="BR583" s="57"/>
      <c r="BS583" s="57"/>
      <c r="BT583" s="57"/>
      <c r="BU583" s="57"/>
      <c r="BV583" s="57"/>
      <c r="BW583" s="57"/>
    </row>
    <row r="584" spans="3:75" ht="21" customHeight="1">
      <c r="C584" s="266"/>
      <c r="D584" s="425"/>
      <c r="E584" s="432"/>
      <c r="F584" s="289" t="s">
        <v>60</v>
      </c>
      <c r="G584" s="250"/>
      <c r="H584" s="221" t="s">
        <v>0</v>
      </c>
      <c r="I584" s="221" t="s">
        <v>159</v>
      </c>
      <c r="J584" s="221" t="s">
        <v>0</v>
      </c>
      <c r="K584" s="221" t="s">
        <v>160</v>
      </c>
      <c r="L584" s="221" t="s">
        <v>0</v>
      </c>
      <c r="M584" s="221" t="s">
        <v>321</v>
      </c>
      <c r="N584" s="48" t="s">
        <v>162</v>
      </c>
      <c r="O584" s="48" t="s">
        <v>0</v>
      </c>
      <c r="P584" s="48" t="s">
        <v>477</v>
      </c>
      <c r="Q584" s="48"/>
      <c r="R584" s="48"/>
      <c r="S584" s="48"/>
      <c r="T584" s="48"/>
      <c r="U584" s="104"/>
      <c r="V584" s="21" t="str">
        <f t="shared" si="2"/>
        <v/>
      </c>
      <c r="W584" s="22" t="str">
        <f t="shared" si="3"/>
        <v/>
      </c>
      <c r="X584" s="23"/>
      <c r="Y584" s="299"/>
      <c r="Z584" s="302"/>
      <c r="BI584" s="57"/>
      <c r="BJ584" s="57"/>
      <c r="BK584" s="57"/>
      <c r="BL584" s="57"/>
      <c r="BM584" s="57"/>
      <c r="BN584" s="57"/>
      <c r="BO584" s="57"/>
      <c r="BP584" s="57"/>
      <c r="BQ584" s="57"/>
      <c r="BR584" s="57"/>
      <c r="BS584" s="57"/>
      <c r="BT584" s="57"/>
      <c r="BU584" s="57"/>
      <c r="BV584" s="57"/>
      <c r="BW584" s="57"/>
    </row>
    <row r="585" spans="3:75" ht="21" customHeight="1">
      <c r="C585" s="266"/>
      <c r="D585" s="425"/>
      <c r="E585" s="432"/>
      <c r="F585" s="289" t="s">
        <v>61</v>
      </c>
      <c r="G585" s="250"/>
      <c r="H585" s="221" t="s">
        <v>0</v>
      </c>
      <c r="I585" s="221" t="s">
        <v>159</v>
      </c>
      <c r="J585" s="221" t="s">
        <v>0</v>
      </c>
      <c r="K585" s="221" t="s">
        <v>160</v>
      </c>
      <c r="L585" s="221" t="s">
        <v>0</v>
      </c>
      <c r="M585" s="221" t="s">
        <v>322</v>
      </c>
      <c r="N585" s="48" t="s">
        <v>162</v>
      </c>
      <c r="O585" s="48" t="s">
        <v>0</v>
      </c>
      <c r="P585" s="48" t="s">
        <v>477</v>
      </c>
      <c r="Q585" s="48"/>
      <c r="R585" s="48"/>
      <c r="S585" s="48"/>
      <c r="T585" s="48"/>
      <c r="U585" s="104"/>
      <c r="V585" s="21" t="str">
        <f t="shared" si="2"/>
        <v/>
      </c>
      <c r="W585" s="22" t="str">
        <f t="shared" si="3"/>
        <v/>
      </c>
      <c r="X585" s="23"/>
      <c r="Y585" s="299"/>
      <c r="Z585" s="302"/>
      <c r="BI585" s="57"/>
      <c r="BJ585" s="57"/>
      <c r="BK585" s="57"/>
      <c r="BL585" s="57"/>
      <c r="BM585" s="57"/>
      <c r="BN585" s="57"/>
      <c r="BO585" s="57"/>
      <c r="BP585" s="57"/>
      <c r="BQ585" s="57"/>
      <c r="BR585" s="57"/>
      <c r="BS585" s="57"/>
      <c r="BT585" s="57"/>
      <c r="BU585" s="57"/>
      <c r="BV585" s="57"/>
      <c r="BW585" s="57"/>
    </row>
    <row r="586" spans="3:75" ht="21" customHeight="1">
      <c r="C586" s="266"/>
      <c r="D586" s="425"/>
      <c r="E586" s="432"/>
      <c r="F586" s="289" t="s">
        <v>62</v>
      </c>
      <c r="G586" s="250"/>
      <c r="H586" s="221" t="s">
        <v>0</v>
      </c>
      <c r="I586" s="221" t="s">
        <v>159</v>
      </c>
      <c r="J586" s="221" t="s">
        <v>0</v>
      </c>
      <c r="K586" s="221" t="s">
        <v>160</v>
      </c>
      <c r="L586" s="221" t="s">
        <v>0</v>
      </c>
      <c r="M586" s="221" t="s">
        <v>323</v>
      </c>
      <c r="N586" s="48" t="s">
        <v>162</v>
      </c>
      <c r="O586" s="48" t="s">
        <v>0</v>
      </c>
      <c r="P586" s="48" t="s">
        <v>477</v>
      </c>
      <c r="Q586" s="48"/>
      <c r="R586" s="48"/>
      <c r="S586" s="48"/>
      <c r="T586" s="48"/>
      <c r="U586" s="104"/>
      <c r="V586" s="21" t="str">
        <f t="shared" si="2"/>
        <v/>
      </c>
      <c r="W586" s="22" t="str">
        <f t="shared" si="3"/>
        <v/>
      </c>
      <c r="X586" s="23"/>
      <c r="Y586" s="299"/>
      <c r="Z586" s="302"/>
      <c r="BI586" s="57"/>
      <c r="BJ586" s="57"/>
      <c r="BK586" s="57"/>
      <c r="BL586" s="57"/>
      <c r="BM586" s="57"/>
      <c r="BN586" s="57"/>
      <c r="BO586" s="57"/>
      <c r="BP586" s="57"/>
      <c r="BQ586" s="57"/>
      <c r="BR586" s="57"/>
      <c r="BS586" s="57"/>
      <c r="BT586" s="57"/>
      <c r="BU586" s="57"/>
      <c r="BV586" s="57"/>
      <c r="BW586" s="57"/>
    </row>
    <row r="587" spans="3:75" ht="21" customHeight="1">
      <c r="C587" s="266"/>
      <c r="D587" s="425"/>
      <c r="E587" s="432"/>
      <c r="F587" s="289" t="s">
        <v>2489</v>
      </c>
      <c r="G587" s="250"/>
      <c r="H587" s="221" t="s">
        <v>0</v>
      </c>
      <c r="I587" s="221" t="s">
        <v>159</v>
      </c>
      <c r="J587" s="221" t="s">
        <v>0</v>
      </c>
      <c r="K587" s="221" t="s">
        <v>160</v>
      </c>
      <c r="L587" s="221" t="s">
        <v>0</v>
      </c>
      <c r="M587" s="221" t="s">
        <v>324</v>
      </c>
      <c r="N587" s="48" t="s">
        <v>162</v>
      </c>
      <c r="O587" s="48" t="s">
        <v>0</v>
      </c>
      <c r="P587" s="48" t="s">
        <v>477</v>
      </c>
      <c r="Q587" s="48"/>
      <c r="R587" s="48"/>
      <c r="S587" s="48"/>
      <c r="T587" s="48"/>
      <c r="U587" s="104"/>
      <c r="V587" s="21" t="str">
        <f t="shared" si="2"/>
        <v/>
      </c>
      <c r="W587" s="22" t="str">
        <f t="shared" si="3"/>
        <v/>
      </c>
      <c r="X587" s="23"/>
      <c r="Y587" s="299"/>
      <c r="Z587" s="302"/>
      <c r="BI587" s="57"/>
      <c r="BJ587" s="57"/>
      <c r="BK587" s="57"/>
      <c r="BL587" s="57"/>
      <c r="BM587" s="57"/>
      <c r="BN587" s="57"/>
      <c r="BO587" s="57"/>
      <c r="BP587" s="57"/>
      <c r="BQ587" s="57"/>
      <c r="BR587" s="57"/>
      <c r="BS587" s="57"/>
      <c r="BT587" s="57"/>
      <c r="BU587" s="57"/>
      <c r="BV587" s="57"/>
      <c r="BW587" s="57"/>
    </row>
    <row r="588" spans="3:75" ht="21" customHeight="1">
      <c r="C588" s="266"/>
      <c r="D588" s="425"/>
      <c r="E588" s="432"/>
      <c r="F588" s="289" t="s">
        <v>63</v>
      </c>
      <c r="G588" s="250"/>
      <c r="H588" s="221" t="s">
        <v>0</v>
      </c>
      <c r="I588" s="221" t="s">
        <v>159</v>
      </c>
      <c r="J588" s="221" t="s">
        <v>0</v>
      </c>
      <c r="K588" s="221" t="s">
        <v>160</v>
      </c>
      <c r="L588" s="221" t="s">
        <v>0</v>
      </c>
      <c r="M588" s="221" t="s">
        <v>325</v>
      </c>
      <c r="N588" s="48" t="s">
        <v>162</v>
      </c>
      <c r="O588" s="48" t="s">
        <v>0</v>
      </c>
      <c r="P588" s="48" t="s">
        <v>477</v>
      </c>
      <c r="Q588" s="48"/>
      <c r="R588" s="48"/>
      <c r="S588" s="48"/>
      <c r="T588" s="48"/>
      <c r="U588" s="104"/>
      <c r="V588" s="21" t="str">
        <f t="shared" si="2"/>
        <v/>
      </c>
      <c r="W588" s="22" t="str">
        <f t="shared" si="3"/>
        <v/>
      </c>
      <c r="X588" s="23"/>
      <c r="Y588" s="299"/>
      <c r="Z588" s="302"/>
      <c r="BI588" s="57"/>
      <c r="BJ588" s="57"/>
      <c r="BK588" s="57"/>
      <c r="BL588" s="57"/>
      <c r="BM588" s="57"/>
      <c r="BN588" s="57"/>
      <c r="BO588" s="57"/>
      <c r="BP588" s="57"/>
      <c r="BQ588" s="57"/>
      <c r="BR588" s="57"/>
      <c r="BS588" s="57"/>
      <c r="BT588" s="57"/>
      <c r="BU588" s="57"/>
      <c r="BV588" s="57"/>
      <c r="BW588" s="57"/>
    </row>
    <row r="589" spans="3:75" ht="21" customHeight="1">
      <c r="C589" s="266"/>
      <c r="D589" s="425"/>
      <c r="E589" s="432"/>
      <c r="F589" s="289" t="s">
        <v>64</v>
      </c>
      <c r="G589" s="250"/>
      <c r="H589" s="221" t="s">
        <v>0</v>
      </c>
      <c r="I589" s="221" t="s">
        <v>159</v>
      </c>
      <c r="J589" s="221" t="s">
        <v>0</v>
      </c>
      <c r="K589" s="221" t="s">
        <v>160</v>
      </c>
      <c r="L589" s="221" t="s">
        <v>0</v>
      </c>
      <c r="M589" s="221" t="s">
        <v>326</v>
      </c>
      <c r="N589" s="48" t="s">
        <v>162</v>
      </c>
      <c r="O589" s="48" t="s">
        <v>0</v>
      </c>
      <c r="P589" s="48" t="s">
        <v>477</v>
      </c>
      <c r="Q589" s="48"/>
      <c r="R589" s="48"/>
      <c r="S589" s="48"/>
      <c r="T589" s="48"/>
      <c r="U589" s="104"/>
      <c r="V589" s="21" t="str">
        <f t="shared" si="2"/>
        <v/>
      </c>
      <c r="W589" s="22" t="str">
        <f t="shared" si="3"/>
        <v/>
      </c>
      <c r="X589" s="23"/>
      <c r="Y589" s="299"/>
      <c r="Z589" s="302"/>
      <c r="BI589" s="57"/>
      <c r="BJ589" s="57"/>
      <c r="BK589" s="57"/>
      <c r="BL589" s="57"/>
      <c r="BM589" s="57"/>
      <c r="BN589" s="57"/>
      <c r="BO589" s="57"/>
      <c r="BP589" s="57"/>
      <c r="BQ589" s="57"/>
      <c r="BR589" s="57"/>
      <c r="BS589" s="57"/>
      <c r="BT589" s="57"/>
      <c r="BU589" s="57"/>
      <c r="BV589" s="57"/>
      <c r="BW589" s="57"/>
    </row>
    <row r="590" spans="3:75" ht="21" customHeight="1">
      <c r="C590" s="266"/>
      <c r="D590" s="425"/>
      <c r="E590" s="432"/>
      <c r="F590" s="289" t="s">
        <v>2490</v>
      </c>
      <c r="G590" s="250"/>
      <c r="H590" s="221" t="s">
        <v>0</v>
      </c>
      <c r="I590" s="221" t="s">
        <v>159</v>
      </c>
      <c r="J590" s="221" t="s">
        <v>0</v>
      </c>
      <c r="K590" s="221" t="s">
        <v>160</v>
      </c>
      <c r="L590" s="221" t="s">
        <v>0</v>
      </c>
      <c r="M590" s="221" t="s">
        <v>327</v>
      </c>
      <c r="N590" s="48" t="s">
        <v>162</v>
      </c>
      <c r="O590" s="48" t="s">
        <v>0</v>
      </c>
      <c r="P590" s="48" t="s">
        <v>477</v>
      </c>
      <c r="Q590" s="48"/>
      <c r="R590" s="48"/>
      <c r="S590" s="48"/>
      <c r="T590" s="48"/>
      <c r="U590" s="104"/>
      <c r="V590" s="21" t="str">
        <f t="shared" si="2"/>
        <v/>
      </c>
      <c r="W590" s="22" t="str">
        <f t="shared" si="3"/>
        <v/>
      </c>
      <c r="X590" s="23"/>
      <c r="Y590" s="299"/>
      <c r="Z590" s="302"/>
      <c r="BI590" s="57"/>
      <c r="BJ590" s="57"/>
      <c r="BK590" s="57"/>
      <c r="BL590" s="57"/>
      <c r="BM590" s="57"/>
      <c r="BN590" s="57"/>
      <c r="BO590" s="57"/>
      <c r="BP590" s="57"/>
      <c r="BQ590" s="57"/>
      <c r="BR590" s="57"/>
      <c r="BS590" s="57"/>
      <c r="BT590" s="57"/>
      <c r="BU590" s="57"/>
      <c r="BV590" s="57"/>
      <c r="BW590" s="57"/>
    </row>
    <row r="591" spans="3:75" ht="21" customHeight="1">
      <c r="C591" s="266"/>
      <c r="D591" s="425"/>
      <c r="E591" s="432"/>
      <c r="F591" s="289" t="s">
        <v>2491</v>
      </c>
      <c r="G591" s="250"/>
      <c r="H591" s="221" t="s">
        <v>0</v>
      </c>
      <c r="I591" s="221" t="s">
        <v>159</v>
      </c>
      <c r="J591" s="221" t="s">
        <v>0</v>
      </c>
      <c r="K591" s="221" t="s">
        <v>160</v>
      </c>
      <c r="L591" s="221" t="s">
        <v>0</v>
      </c>
      <c r="M591" s="221" t="s">
        <v>328</v>
      </c>
      <c r="N591" s="48" t="s">
        <v>162</v>
      </c>
      <c r="O591" s="48" t="s">
        <v>0</v>
      </c>
      <c r="P591" s="48" t="s">
        <v>477</v>
      </c>
      <c r="Q591" s="48"/>
      <c r="R591" s="48"/>
      <c r="S591" s="48"/>
      <c r="T591" s="48"/>
      <c r="U591" s="104"/>
      <c r="V591" s="21" t="str">
        <f t="shared" si="2"/>
        <v/>
      </c>
      <c r="W591" s="22" t="str">
        <f t="shared" si="3"/>
        <v/>
      </c>
      <c r="X591" s="23"/>
      <c r="Y591" s="299"/>
      <c r="Z591" s="302"/>
      <c r="BI591" s="57"/>
      <c r="BJ591" s="57"/>
      <c r="BK591" s="57"/>
      <c r="BL591" s="57"/>
      <c r="BM591" s="57"/>
      <c r="BN591" s="57"/>
      <c r="BO591" s="57"/>
      <c r="BP591" s="57"/>
      <c r="BQ591" s="57"/>
      <c r="BR591" s="57"/>
      <c r="BS591" s="57"/>
      <c r="BT591" s="57"/>
      <c r="BU591" s="57"/>
      <c r="BV591" s="57"/>
      <c r="BW591" s="57"/>
    </row>
    <row r="592" spans="3:75" ht="21" customHeight="1">
      <c r="C592" s="266"/>
      <c r="D592" s="425"/>
      <c r="E592" s="432"/>
      <c r="F592" s="289" t="s">
        <v>2492</v>
      </c>
      <c r="G592" s="250"/>
      <c r="H592" s="221" t="s">
        <v>0</v>
      </c>
      <c r="I592" s="221" t="s">
        <v>159</v>
      </c>
      <c r="J592" s="221" t="s">
        <v>0</v>
      </c>
      <c r="K592" s="221" t="s">
        <v>160</v>
      </c>
      <c r="L592" s="221" t="s">
        <v>0</v>
      </c>
      <c r="M592" s="221" t="s">
        <v>329</v>
      </c>
      <c r="N592" s="48" t="s">
        <v>162</v>
      </c>
      <c r="O592" s="48" t="s">
        <v>0</v>
      </c>
      <c r="P592" s="48" t="s">
        <v>477</v>
      </c>
      <c r="Q592" s="48"/>
      <c r="R592" s="48"/>
      <c r="S592" s="48"/>
      <c r="T592" s="48"/>
      <c r="U592" s="104"/>
      <c r="V592" s="21" t="str">
        <f t="shared" si="2"/>
        <v/>
      </c>
      <c r="W592" s="22" t="str">
        <f t="shared" si="3"/>
        <v/>
      </c>
      <c r="X592" s="23"/>
      <c r="Y592" s="299"/>
      <c r="Z592" s="302"/>
      <c r="BI592" s="57"/>
      <c r="BJ592" s="57"/>
      <c r="BK592" s="57"/>
      <c r="BL592" s="57"/>
      <c r="BM592" s="57"/>
      <c r="BN592" s="57"/>
      <c r="BO592" s="57"/>
      <c r="BP592" s="57"/>
      <c r="BQ592" s="57"/>
      <c r="BR592" s="57"/>
      <c r="BS592" s="57"/>
      <c r="BT592" s="57"/>
      <c r="BU592" s="57"/>
      <c r="BV592" s="57"/>
      <c r="BW592" s="57"/>
    </row>
    <row r="593" spans="3:75" ht="21" customHeight="1">
      <c r="C593" s="266"/>
      <c r="D593" s="425"/>
      <c r="E593" s="432"/>
      <c r="F593" s="289" t="s">
        <v>65</v>
      </c>
      <c r="G593" s="250"/>
      <c r="H593" s="221" t="s">
        <v>0</v>
      </c>
      <c r="I593" s="221" t="s">
        <v>159</v>
      </c>
      <c r="J593" s="221" t="s">
        <v>0</v>
      </c>
      <c r="K593" s="221" t="s">
        <v>160</v>
      </c>
      <c r="L593" s="221" t="s">
        <v>0</v>
      </c>
      <c r="M593" s="221" t="s">
        <v>332</v>
      </c>
      <c r="N593" s="48" t="s">
        <v>162</v>
      </c>
      <c r="O593" s="48" t="s">
        <v>0</v>
      </c>
      <c r="P593" s="48" t="s">
        <v>477</v>
      </c>
      <c r="Q593" s="48"/>
      <c r="R593" s="48"/>
      <c r="S593" s="48"/>
      <c r="T593" s="48"/>
      <c r="U593" s="104"/>
      <c r="V593" s="21" t="str">
        <f t="shared" si="2"/>
        <v/>
      </c>
      <c r="W593" s="22" t="str">
        <f t="shared" si="3"/>
        <v/>
      </c>
      <c r="X593" s="23"/>
      <c r="Y593" s="299"/>
      <c r="Z593" s="302"/>
      <c r="BI593" s="57"/>
      <c r="BJ593" s="57"/>
      <c r="BK593" s="57"/>
      <c r="BL593" s="57"/>
      <c r="BM593" s="57"/>
      <c r="BN593" s="57"/>
      <c r="BO593" s="57"/>
      <c r="BP593" s="57"/>
      <c r="BQ593" s="57"/>
      <c r="BR593" s="57"/>
      <c r="BS593" s="57"/>
      <c r="BT593" s="57"/>
      <c r="BU593" s="57"/>
      <c r="BV593" s="57"/>
      <c r="BW593" s="57"/>
    </row>
    <row r="594" spans="3:75" ht="21" customHeight="1">
      <c r="C594" s="266"/>
      <c r="D594" s="425"/>
      <c r="E594" s="432"/>
      <c r="F594" s="289" t="s">
        <v>2493</v>
      </c>
      <c r="G594" s="250"/>
      <c r="H594" s="221" t="s">
        <v>0</v>
      </c>
      <c r="I594" s="221" t="s">
        <v>159</v>
      </c>
      <c r="J594" s="221" t="s">
        <v>0</v>
      </c>
      <c r="K594" s="221" t="s">
        <v>160</v>
      </c>
      <c r="L594" s="221" t="s">
        <v>0</v>
      </c>
      <c r="M594" s="221" t="s">
        <v>333</v>
      </c>
      <c r="N594" s="48" t="s">
        <v>162</v>
      </c>
      <c r="O594" s="48" t="s">
        <v>0</v>
      </c>
      <c r="P594" s="48" t="s">
        <v>477</v>
      </c>
      <c r="Q594" s="48"/>
      <c r="R594" s="48"/>
      <c r="S594" s="48"/>
      <c r="T594" s="48"/>
      <c r="U594" s="104"/>
      <c r="V594" s="21" t="str">
        <f t="shared" ref="V594:V657" si="4">IF(OR(AND(V142="",W142=""),AND(V368="",W368=""),AND(W142="X",W368="X"),OR(W142="M",W368="M")),"",SUM(V142,V368))</f>
        <v/>
      </c>
      <c r="W594" s="22" t="str">
        <f t="shared" ref="W594:W657" si="5">IF(AND(AND(W142="X",W368="X"),SUM(V142,V368)=0,ISNUMBER(V594)),"",IF(OR(W142="M",W368="M"),"M",IF(AND(W142=W368,OR(W142="X",W142="W",W142="Z")),UPPER(W142),"")))</f>
        <v/>
      </c>
      <c r="X594" s="23"/>
      <c r="Y594" s="299"/>
      <c r="Z594" s="302"/>
      <c r="BI594" s="57"/>
      <c r="BJ594" s="57"/>
      <c r="BK594" s="57"/>
      <c r="BL594" s="57"/>
      <c r="BM594" s="57"/>
      <c r="BN594" s="57"/>
      <c r="BO594" s="57"/>
      <c r="BP594" s="57"/>
      <c r="BQ594" s="57"/>
      <c r="BR594" s="57"/>
      <c r="BS594" s="57"/>
      <c r="BT594" s="57"/>
      <c r="BU594" s="57"/>
      <c r="BV594" s="57"/>
      <c r="BW594" s="57"/>
    </row>
    <row r="595" spans="3:75" ht="21" customHeight="1">
      <c r="C595" s="266"/>
      <c r="D595" s="425"/>
      <c r="E595" s="432"/>
      <c r="F595" s="289" t="s">
        <v>2494</v>
      </c>
      <c r="G595" s="250"/>
      <c r="H595" s="221" t="s">
        <v>0</v>
      </c>
      <c r="I595" s="221" t="s">
        <v>159</v>
      </c>
      <c r="J595" s="221" t="s">
        <v>0</v>
      </c>
      <c r="K595" s="221" t="s">
        <v>160</v>
      </c>
      <c r="L595" s="221" t="s">
        <v>0</v>
      </c>
      <c r="M595" s="221" t="s">
        <v>334</v>
      </c>
      <c r="N595" s="48" t="s">
        <v>162</v>
      </c>
      <c r="O595" s="48" t="s">
        <v>0</v>
      </c>
      <c r="P595" s="48" t="s">
        <v>477</v>
      </c>
      <c r="Q595" s="48"/>
      <c r="R595" s="48"/>
      <c r="S595" s="48"/>
      <c r="T595" s="48"/>
      <c r="U595" s="104"/>
      <c r="V595" s="21" t="str">
        <f t="shared" si="4"/>
        <v/>
      </c>
      <c r="W595" s="22" t="str">
        <f t="shared" si="5"/>
        <v/>
      </c>
      <c r="X595" s="23"/>
      <c r="Y595" s="299"/>
      <c r="Z595" s="302"/>
      <c r="BI595" s="57"/>
      <c r="BJ595" s="57"/>
      <c r="BK595" s="57"/>
      <c r="BL595" s="57"/>
      <c r="BM595" s="57"/>
      <c r="BN595" s="57"/>
      <c r="BO595" s="57"/>
      <c r="BP595" s="57"/>
      <c r="BQ595" s="57"/>
      <c r="BR595" s="57"/>
      <c r="BS595" s="57"/>
      <c r="BT595" s="57"/>
      <c r="BU595" s="57"/>
      <c r="BV595" s="57"/>
      <c r="BW595" s="57"/>
    </row>
    <row r="596" spans="3:75" ht="21" customHeight="1">
      <c r="C596" s="266"/>
      <c r="D596" s="425"/>
      <c r="E596" s="432"/>
      <c r="F596" s="289" t="s">
        <v>2495</v>
      </c>
      <c r="G596" s="250"/>
      <c r="H596" s="221" t="s">
        <v>0</v>
      </c>
      <c r="I596" s="221" t="s">
        <v>159</v>
      </c>
      <c r="J596" s="221" t="s">
        <v>0</v>
      </c>
      <c r="K596" s="221" t="s">
        <v>160</v>
      </c>
      <c r="L596" s="221" t="s">
        <v>0</v>
      </c>
      <c r="M596" s="221" t="s">
        <v>335</v>
      </c>
      <c r="N596" s="48" t="s">
        <v>162</v>
      </c>
      <c r="O596" s="48" t="s">
        <v>0</v>
      </c>
      <c r="P596" s="48" t="s">
        <v>477</v>
      </c>
      <c r="Q596" s="48"/>
      <c r="R596" s="48"/>
      <c r="S596" s="48"/>
      <c r="T596" s="48"/>
      <c r="U596" s="104"/>
      <c r="V596" s="21" t="str">
        <f t="shared" si="4"/>
        <v/>
      </c>
      <c r="W596" s="22" t="str">
        <f t="shared" si="5"/>
        <v/>
      </c>
      <c r="X596" s="23"/>
      <c r="Y596" s="299"/>
      <c r="Z596" s="302"/>
      <c r="BI596" s="57"/>
      <c r="BJ596" s="57"/>
      <c r="BK596" s="57"/>
      <c r="BL596" s="57"/>
      <c r="BM596" s="57"/>
      <c r="BN596" s="57"/>
      <c r="BO596" s="57"/>
      <c r="BP596" s="57"/>
      <c r="BQ596" s="57"/>
      <c r="BR596" s="57"/>
      <c r="BS596" s="57"/>
      <c r="BT596" s="57"/>
      <c r="BU596" s="57"/>
      <c r="BV596" s="57"/>
      <c r="BW596" s="57"/>
    </row>
    <row r="597" spans="3:75" ht="21" customHeight="1">
      <c r="C597" s="266"/>
      <c r="D597" s="425"/>
      <c r="E597" s="432"/>
      <c r="F597" s="289" t="s">
        <v>2496</v>
      </c>
      <c r="G597" s="250"/>
      <c r="H597" s="221" t="s">
        <v>0</v>
      </c>
      <c r="I597" s="221" t="s">
        <v>159</v>
      </c>
      <c r="J597" s="221" t="s">
        <v>0</v>
      </c>
      <c r="K597" s="221" t="s">
        <v>160</v>
      </c>
      <c r="L597" s="221" t="s">
        <v>0</v>
      </c>
      <c r="M597" s="221" t="s">
        <v>336</v>
      </c>
      <c r="N597" s="48" t="s">
        <v>162</v>
      </c>
      <c r="O597" s="48" t="s">
        <v>0</v>
      </c>
      <c r="P597" s="48" t="s">
        <v>477</v>
      </c>
      <c r="Q597" s="48"/>
      <c r="R597" s="48"/>
      <c r="S597" s="48"/>
      <c r="T597" s="48"/>
      <c r="U597" s="104"/>
      <c r="V597" s="21" t="str">
        <f t="shared" si="4"/>
        <v/>
      </c>
      <c r="W597" s="22" t="str">
        <f t="shared" si="5"/>
        <v/>
      </c>
      <c r="X597" s="23"/>
      <c r="Y597" s="299"/>
      <c r="Z597" s="302"/>
      <c r="BI597" s="57"/>
      <c r="BJ597" s="57"/>
      <c r="BK597" s="57"/>
      <c r="BL597" s="57"/>
      <c r="BM597" s="57"/>
      <c r="BN597" s="57"/>
      <c r="BO597" s="57"/>
      <c r="BP597" s="57"/>
      <c r="BQ597" s="57"/>
      <c r="BR597" s="57"/>
      <c r="BS597" s="57"/>
      <c r="BT597" s="57"/>
      <c r="BU597" s="57"/>
      <c r="BV597" s="57"/>
      <c r="BW597" s="57"/>
    </row>
    <row r="598" spans="3:75" ht="21" customHeight="1">
      <c r="C598" s="266"/>
      <c r="D598" s="425"/>
      <c r="E598" s="432"/>
      <c r="F598" s="289" t="s">
        <v>2497</v>
      </c>
      <c r="G598" s="250"/>
      <c r="H598" s="221" t="s">
        <v>0</v>
      </c>
      <c r="I598" s="221" t="s">
        <v>159</v>
      </c>
      <c r="J598" s="221" t="s">
        <v>0</v>
      </c>
      <c r="K598" s="221" t="s">
        <v>160</v>
      </c>
      <c r="L598" s="221" t="s">
        <v>0</v>
      </c>
      <c r="M598" s="221" t="s">
        <v>337</v>
      </c>
      <c r="N598" s="48" t="s">
        <v>162</v>
      </c>
      <c r="O598" s="48" t="s">
        <v>0</v>
      </c>
      <c r="P598" s="48" t="s">
        <v>477</v>
      </c>
      <c r="Q598" s="48"/>
      <c r="R598" s="48"/>
      <c r="S598" s="48"/>
      <c r="T598" s="48"/>
      <c r="U598" s="104"/>
      <c r="V598" s="21" t="str">
        <f t="shared" si="4"/>
        <v/>
      </c>
      <c r="W598" s="22" t="str">
        <f t="shared" si="5"/>
        <v/>
      </c>
      <c r="X598" s="23"/>
      <c r="Y598" s="299"/>
      <c r="Z598" s="302"/>
      <c r="BI598" s="57"/>
      <c r="BJ598" s="57"/>
      <c r="BK598" s="57"/>
      <c r="BL598" s="57"/>
      <c r="BM598" s="57"/>
      <c r="BN598" s="57"/>
      <c r="BO598" s="57"/>
      <c r="BP598" s="57"/>
      <c r="BQ598" s="57"/>
      <c r="BR598" s="57"/>
      <c r="BS598" s="57"/>
      <c r="BT598" s="57"/>
      <c r="BU598" s="57"/>
      <c r="BV598" s="57"/>
      <c r="BW598" s="57"/>
    </row>
    <row r="599" spans="3:75" ht="21" customHeight="1">
      <c r="C599" s="266"/>
      <c r="D599" s="425"/>
      <c r="E599" s="432"/>
      <c r="F599" s="289" t="s">
        <v>66</v>
      </c>
      <c r="G599" s="250"/>
      <c r="H599" s="221" t="s">
        <v>0</v>
      </c>
      <c r="I599" s="221" t="s">
        <v>159</v>
      </c>
      <c r="J599" s="221" t="s">
        <v>0</v>
      </c>
      <c r="K599" s="221" t="s">
        <v>160</v>
      </c>
      <c r="L599" s="221" t="s">
        <v>0</v>
      </c>
      <c r="M599" s="221" t="s">
        <v>338</v>
      </c>
      <c r="N599" s="48" t="s">
        <v>162</v>
      </c>
      <c r="O599" s="48" t="s">
        <v>0</v>
      </c>
      <c r="P599" s="48" t="s">
        <v>477</v>
      </c>
      <c r="Q599" s="48"/>
      <c r="R599" s="48"/>
      <c r="S599" s="48"/>
      <c r="T599" s="48"/>
      <c r="U599" s="104"/>
      <c r="V599" s="21" t="str">
        <f t="shared" si="4"/>
        <v/>
      </c>
      <c r="W599" s="22" t="str">
        <f t="shared" si="5"/>
        <v/>
      </c>
      <c r="X599" s="23"/>
      <c r="Y599" s="299"/>
      <c r="Z599" s="302"/>
      <c r="BI599" s="57"/>
      <c r="BJ599" s="57"/>
      <c r="BK599" s="57"/>
      <c r="BL599" s="57"/>
      <c r="BM599" s="57"/>
      <c r="BN599" s="57"/>
      <c r="BO599" s="57"/>
      <c r="BP599" s="57"/>
      <c r="BQ599" s="57"/>
      <c r="BR599" s="57"/>
      <c r="BS599" s="57"/>
      <c r="BT599" s="57"/>
      <c r="BU599" s="57"/>
      <c r="BV599" s="57"/>
      <c r="BW599" s="57"/>
    </row>
    <row r="600" spans="3:75" ht="21" customHeight="1">
      <c r="C600" s="266"/>
      <c r="D600" s="425"/>
      <c r="E600" s="432"/>
      <c r="F600" s="289" t="s">
        <v>67</v>
      </c>
      <c r="G600" s="250"/>
      <c r="H600" s="221" t="s">
        <v>0</v>
      </c>
      <c r="I600" s="221" t="s">
        <v>159</v>
      </c>
      <c r="J600" s="221" t="s">
        <v>0</v>
      </c>
      <c r="K600" s="221" t="s">
        <v>160</v>
      </c>
      <c r="L600" s="221" t="s">
        <v>0</v>
      </c>
      <c r="M600" s="221" t="s">
        <v>339</v>
      </c>
      <c r="N600" s="48" t="s">
        <v>162</v>
      </c>
      <c r="O600" s="48" t="s">
        <v>0</v>
      </c>
      <c r="P600" s="48" t="s">
        <v>477</v>
      </c>
      <c r="Q600" s="48"/>
      <c r="R600" s="48"/>
      <c r="S600" s="48"/>
      <c r="T600" s="48"/>
      <c r="U600" s="104"/>
      <c r="V600" s="21" t="str">
        <f t="shared" si="4"/>
        <v/>
      </c>
      <c r="W600" s="22" t="str">
        <f t="shared" si="5"/>
        <v/>
      </c>
      <c r="X600" s="23"/>
      <c r="Y600" s="299"/>
      <c r="Z600" s="302"/>
      <c r="BI600" s="57"/>
      <c r="BJ600" s="57"/>
      <c r="BK600" s="57"/>
      <c r="BL600" s="57"/>
      <c r="BM600" s="57"/>
      <c r="BN600" s="57"/>
      <c r="BO600" s="57"/>
      <c r="BP600" s="57"/>
      <c r="BQ600" s="57"/>
      <c r="BR600" s="57"/>
      <c r="BS600" s="57"/>
      <c r="BT600" s="57"/>
      <c r="BU600" s="57"/>
      <c r="BV600" s="57"/>
      <c r="BW600" s="57"/>
    </row>
    <row r="601" spans="3:75" ht="21" customHeight="1">
      <c r="C601" s="266"/>
      <c r="D601" s="425"/>
      <c r="E601" s="432"/>
      <c r="F601" s="289" t="s">
        <v>68</v>
      </c>
      <c r="G601" s="250"/>
      <c r="H601" s="221" t="s">
        <v>0</v>
      </c>
      <c r="I601" s="221" t="s">
        <v>159</v>
      </c>
      <c r="J601" s="221" t="s">
        <v>0</v>
      </c>
      <c r="K601" s="221" t="s">
        <v>160</v>
      </c>
      <c r="L601" s="221" t="s">
        <v>0</v>
      </c>
      <c r="M601" s="221" t="s">
        <v>340</v>
      </c>
      <c r="N601" s="48" t="s">
        <v>162</v>
      </c>
      <c r="O601" s="48" t="s">
        <v>0</v>
      </c>
      <c r="P601" s="48" t="s">
        <v>477</v>
      </c>
      <c r="Q601" s="48"/>
      <c r="R601" s="48"/>
      <c r="S601" s="48"/>
      <c r="T601" s="48"/>
      <c r="U601" s="104"/>
      <c r="V601" s="21" t="str">
        <f t="shared" si="4"/>
        <v/>
      </c>
      <c r="W601" s="22" t="str">
        <f t="shared" si="5"/>
        <v/>
      </c>
      <c r="X601" s="23"/>
      <c r="Y601" s="299"/>
      <c r="Z601" s="302"/>
      <c r="BI601" s="57"/>
      <c r="BJ601" s="57"/>
      <c r="BK601" s="57"/>
      <c r="BL601" s="57"/>
      <c r="BM601" s="57"/>
      <c r="BN601" s="57"/>
      <c r="BO601" s="57"/>
      <c r="BP601" s="57"/>
      <c r="BQ601" s="57"/>
      <c r="BR601" s="57"/>
      <c r="BS601" s="57"/>
      <c r="BT601" s="57"/>
      <c r="BU601" s="57"/>
      <c r="BV601" s="57"/>
      <c r="BW601" s="57"/>
    </row>
    <row r="602" spans="3:75" ht="21" customHeight="1">
      <c r="C602" s="266"/>
      <c r="D602" s="425"/>
      <c r="E602" s="432"/>
      <c r="F602" s="289" t="s">
        <v>2498</v>
      </c>
      <c r="G602" s="250"/>
      <c r="H602" s="221" t="s">
        <v>0</v>
      </c>
      <c r="I602" s="221" t="s">
        <v>159</v>
      </c>
      <c r="J602" s="221" t="s">
        <v>0</v>
      </c>
      <c r="K602" s="221" t="s">
        <v>160</v>
      </c>
      <c r="L602" s="221" t="s">
        <v>0</v>
      </c>
      <c r="M602" s="221" t="s">
        <v>341</v>
      </c>
      <c r="N602" s="48" t="s">
        <v>162</v>
      </c>
      <c r="O602" s="48" t="s">
        <v>0</v>
      </c>
      <c r="P602" s="48" t="s">
        <v>477</v>
      </c>
      <c r="Q602" s="48"/>
      <c r="R602" s="48"/>
      <c r="S602" s="48"/>
      <c r="T602" s="48"/>
      <c r="U602" s="104"/>
      <c r="V602" s="21" t="str">
        <f t="shared" si="4"/>
        <v/>
      </c>
      <c r="W602" s="22" t="str">
        <f t="shared" si="5"/>
        <v/>
      </c>
      <c r="X602" s="23"/>
      <c r="Y602" s="299"/>
      <c r="Z602" s="302"/>
      <c r="BI602" s="57"/>
      <c r="BJ602" s="57"/>
      <c r="BK602" s="57"/>
      <c r="BL602" s="57"/>
      <c r="BM602" s="57"/>
      <c r="BN602" s="57"/>
      <c r="BO602" s="57"/>
      <c r="BP602" s="57"/>
      <c r="BQ602" s="57"/>
      <c r="BR602" s="57"/>
      <c r="BS602" s="57"/>
      <c r="BT602" s="57"/>
      <c r="BU602" s="57"/>
      <c r="BV602" s="57"/>
      <c r="BW602" s="57"/>
    </row>
    <row r="603" spans="3:75" ht="21" customHeight="1">
      <c r="C603" s="266"/>
      <c r="D603" s="425"/>
      <c r="E603" s="432"/>
      <c r="F603" s="289" t="s">
        <v>2499</v>
      </c>
      <c r="G603" s="250"/>
      <c r="H603" s="221" t="s">
        <v>0</v>
      </c>
      <c r="I603" s="221" t="s">
        <v>159</v>
      </c>
      <c r="J603" s="221" t="s">
        <v>0</v>
      </c>
      <c r="K603" s="221" t="s">
        <v>160</v>
      </c>
      <c r="L603" s="221" t="s">
        <v>0</v>
      </c>
      <c r="M603" s="221" t="s">
        <v>342</v>
      </c>
      <c r="N603" s="48" t="s">
        <v>162</v>
      </c>
      <c r="O603" s="48" t="s">
        <v>0</v>
      </c>
      <c r="P603" s="48" t="s">
        <v>477</v>
      </c>
      <c r="Q603" s="48"/>
      <c r="R603" s="48"/>
      <c r="S603" s="48"/>
      <c r="T603" s="48"/>
      <c r="U603" s="104"/>
      <c r="V603" s="21" t="str">
        <f t="shared" si="4"/>
        <v/>
      </c>
      <c r="W603" s="22" t="str">
        <f t="shared" si="5"/>
        <v/>
      </c>
      <c r="X603" s="23"/>
      <c r="Y603" s="299"/>
      <c r="Z603" s="302"/>
      <c r="BI603" s="57"/>
      <c r="BJ603" s="57"/>
      <c r="BK603" s="57"/>
      <c r="BL603" s="57"/>
      <c r="BM603" s="57"/>
      <c r="BN603" s="57"/>
      <c r="BO603" s="57"/>
      <c r="BP603" s="57"/>
      <c r="BQ603" s="57"/>
      <c r="BR603" s="57"/>
      <c r="BS603" s="57"/>
      <c r="BT603" s="57"/>
      <c r="BU603" s="57"/>
      <c r="BV603" s="57"/>
      <c r="BW603" s="57"/>
    </row>
    <row r="604" spans="3:75" ht="21" customHeight="1">
      <c r="C604" s="266"/>
      <c r="D604" s="425"/>
      <c r="E604" s="432"/>
      <c r="F604" s="289" t="s">
        <v>2500</v>
      </c>
      <c r="G604" s="250"/>
      <c r="H604" s="221" t="s">
        <v>0</v>
      </c>
      <c r="I604" s="221" t="s">
        <v>159</v>
      </c>
      <c r="J604" s="221" t="s">
        <v>0</v>
      </c>
      <c r="K604" s="221" t="s">
        <v>160</v>
      </c>
      <c r="L604" s="221" t="s">
        <v>0</v>
      </c>
      <c r="M604" s="221" t="s">
        <v>343</v>
      </c>
      <c r="N604" s="48" t="s">
        <v>162</v>
      </c>
      <c r="O604" s="48" t="s">
        <v>0</v>
      </c>
      <c r="P604" s="48" t="s">
        <v>477</v>
      </c>
      <c r="Q604" s="48"/>
      <c r="R604" s="48"/>
      <c r="S604" s="48"/>
      <c r="T604" s="48"/>
      <c r="U604" s="104"/>
      <c r="V604" s="21" t="str">
        <f t="shared" si="4"/>
        <v/>
      </c>
      <c r="W604" s="22" t="str">
        <f t="shared" si="5"/>
        <v/>
      </c>
      <c r="X604" s="23"/>
      <c r="Y604" s="299"/>
      <c r="Z604" s="302"/>
      <c r="BI604" s="57"/>
      <c r="BJ604" s="57"/>
      <c r="BK604" s="57"/>
      <c r="BL604" s="57"/>
      <c r="BM604" s="57"/>
      <c r="BN604" s="57"/>
      <c r="BO604" s="57"/>
      <c r="BP604" s="57"/>
      <c r="BQ604" s="57"/>
      <c r="BR604" s="57"/>
      <c r="BS604" s="57"/>
      <c r="BT604" s="57"/>
      <c r="BU604" s="57"/>
      <c r="BV604" s="57"/>
      <c r="BW604" s="57"/>
    </row>
    <row r="605" spans="3:75" ht="21" customHeight="1">
      <c r="C605" s="266"/>
      <c r="D605" s="425"/>
      <c r="E605" s="432"/>
      <c r="F605" s="289" t="s">
        <v>2501</v>
      </c>
      <c r="G605" s="250"/>
      <c r="H605" s="221" t="s">
        <v>0</v>
      </c>
      <c r="I605" s="221" t="s">
        <v>159</v>
      </c>
      <c r="J605" s="221" t="s">
        <v>0</v>
      </c>
      <c r="K605" s="221" t="s">
        <v>160</v>
      </c>
      <c r="L605" s="221" t="s">
        <v>0</v>
      </c>
      <c r="M605" s="221" t="s">
        <v>344</v>
      </c>
      <c r="N605" s="48" t="s">
        <v>162</v>
      </c>
      <c r="O605" s="48" t="s">
        <v>0</v>
      </c>
      <c r="P605" s="48" t="s">
        <v>477</v>
      </c>
      <c r="Q605" s="48"/>
      <c r="R605" s="48"/>
      <c r="S605" s="48"/>
      <c r="T605" s="48"/>
      <c r="U605" s="104"/>
      <c r="V605" s="21" t="str">
        <f t="shared" si="4"/>
        <v/>
      </c>
      <c r="W605" s="22" t="str">
        <f t="shared" si="5"/>
        <v/>
      </c>
      <c r="X605" s="23"/>
      <c r="Y605" s="299"/>
      <c r="Z605" s="302"/>
      <c r="BI605" s="57"/>
      <c r="BJ605" s="57"/>
      <c r="BK605" s="57"/>
      <c r="BL605" s="57"/>
      <c r="BM605" s="57"/>
      <c r="BN605" s="57"/>
      <c r="BO605" s="57"/>
      <c r="BP605" s="57"/>
      <c r="BQ605" s="57"/>
      <c r="BR605" s="57"/>
      <c r="BS605" s="57"/>
      <c r="BT605" s="57"/>
      <c r="BU605" s="57"/>
      <c r="BV605" s="57"/>
      <c r="BW605" s="57"/>
    </row>
    <row r="606" spans="3:75" ht="21" customHeight="1">
      <c r="C606" s="266"/>
      <c r="D606" s="425"/>
      <c r="E606" s="432"/>
      <c r="F606" s="289" t="s">
        <v>69</v>
      </c>
      <c r="G606" s="250"/>
      <c r="H606" s="221" t="s">
        <v>0</v>
      </c>
      <c r="I606" s="221" t="s">
        <v>159</v>
      </c>
      <c r="J606" s="221" t="s">
        <v>0</v>
      </c>
      <c r="K606" s="221" t="s">
        <v>160</v>
      </c>
      <c r="L606" s="221" t="s">
        <v>0</v>
      </c>
      <c r="M606" s="221" t="s">
        <v>345</v>
      </c>
      <c r="N606" s="48" t="s">
        <v>162</v>
      </c>
      <c r="O606" s="48" t="s">
        <v>0</v>
      </c>
      <c r="P606" s="48" t="s">
        <v>477</v>
      </c>
      <c r="Q606" s="48"/>
      <c r="R606" s="48"/>
      <c r="S606" s="48"/>
      <c r="T606" s="48"/>
      <c r="U606" s="104"/>
      <c r="V606" s="21" t="str">
        <f t="shared" si="4"/>
        <v/>
      </c>
      <c r="W606" s="22" t="str">
        <f t="shared" si="5"/>
        <v/>
      </c>
      <c r="X606" s="23"/>
      <c r="Y606" s="299"/>
      <c r="Z606" s="302"/>
      <c r="BI606" s="57"/>
      <c r="BJ606" s="57"/>
      <c r="BK606" s="57"/>
      <c r="BL606" s="57"/>
      <c r="BM606" s="57"/>
      <c r="BN606" s="57"/>
      <c r="BO606" s="57"/>
      <c r="BP606" s="57"/>
      <c r="BQ606" s="57"/>
      <c r="BR606" s="57"/>
      <c r="BS606" s="57"/>
      <c r="BT606" s="57"/>
      <c r="BU606" s="57"/>
      <c r="BV606" s="57"/>
      <c r="BW606" s="57"/>
    </row>
    <row r="607" spans="3:75" ht="21" customHeight="1">
      <c r="C607" s="266"/>
      <c r="D607" s="425"/>
      <c r="E607" s="432"/>
      <c r="F607" s="289" t="s">
        <v>2502</v>
      </c>
      <c r="G607" s="250"/>
      <c r="H607" s="221" t="s">
        <v>0</v>
      </c>
      <c r="I607" s="221" t="s">
        <v>159</v>
      </c>
      <c r="J607" s="221" t="s">
        <v>0</v>
      </c>
      <c r="K607" s="221" t="s">
        <v>160</v>
      </c>
      <c r="L607" s="221" t="s">
        <v>0</v>
      </c>
      <c r="M607" s="221" t="s">
        <v>331</v>
      </c>
      <c r="N607" s="48" t="s">
        <v>162</v>
      </c>
      <c r="O607" s="48" t="s">
        <v>0</v>
      </c>
      <c r="P607" s="48" t="s">
        <v>477</v>
      </c>
      <c r="Q607" s="48"/>
      <c r="R607" s="48"/>
      <c r="S607" s="48"/>
      <c r="T607" s="48"/>
      <c r="U607" s="104"/>
      <c r="V607" s="21" t="str">
        <f t="shared" si="4"/>
        <v/>
      </c>
      <c r="W607" s="22" t="str">
        <f t="shared" si="5"/>
        <v/>
      </c>
      <c r="X607" s="23"/>
      <c r="Y607" s="299"/>
      <c r="Z607" s="302"/>
      <c r="BI607" s="57"/>
      <c r="BJ607" s="57"/>
      <c r="BK607" s="57"/>
      <c r="BL607" s="57"/>
      <c r="BM607" s="57"/>
      <c r="BN607" s="57"/>
      <c r="BO607" s="57"/>
      <c r="BP607" s="57"/>
      <c r="BQ607" s="57"/>
      <c r="BR607" s="57"/>
      <c r="BS607" s="57"/>
      <c r="BT607" s="57"/>
      <c r="BU607" s="57"/>
      <c r="BV607" s="57"/>
      <c r="BW607" s="57"/>
    </row>
    <row r="608" spans="3:75" ht="21" customHeight="1">
      <c r="C608" s="266"/>
      <c r="D608" s="425"/>
      <c r="E608" s="432"/>
      <c r="F608" s="289" t="s">
        <v>2503</v>
      </c>
      <c r="G608" s="250"/>
      <c r="H608" s="221" t="s">
        <v>0</v>
      </c>
      <c r="I608" s="221" t="s">
        <v>159</v>
      </c>
      <c r="J608" s="221" t="s">
        <v>0</v>
      </c>
      <c r="K608" s="221" t="s">
        <v>160</v>
      </c>
      <c r="L608" s="221" t="s">
        <v>0</v>
      </c>
      <c r="M608" s="221" t="s">
        <v>346</v>
      </c>
      <c r="N608" s="48" t="s">
        <v>162</v>
      </c>
      <c r="O608" s="48" t="s">
        <v>0</v>
      </c>
      <c r="P608" s="48" t="s">
        <v>477</v>
      </c>
      <c r="Q608" s="48"/>
      <c r="R608" s="48"/>
      <c r="S608" s="48"/>
      <c r="T608" s="48"/>
      <c r="U608" s="104"/>
      <c r="V608" s="21" t="str">
        <f t="shared" si="4"/>
        <v/>
      </c>
      <c r="W608" s="22" t="str">
        <f t="shared" si="5"/>
        <v/>
      </c>
      <c r="X608" s="23"/>
      <c r="Y608" s="299"/>
      <c r="Z608" s="302"/>
      <c r="BI608" s="57"/>
      <c r="BJ608" s="57"/>
      <c r="BK608" s="57"/>
      <c r="BL608" s="57"/>
      <c r="BM608" s="57"/>
      <c r="BN608" s="57"/>
      <c r="BO608" s="57"/>
      <c r="BP608" s="57"/>
      <c r="BQ608" s="57"/>
      <c r="BR608" s="57"/>
      <c r="BS608" s="57"/>
      <c r="BT608" s="57"/>
      <c r="BU608" s="57"/>
      <c r="BV608" s="57"/>
      <c r="BW608" s="57"/>
    </row>
    <row r="609" spans="3:75" ht="21" customHeight="1">
      <c r="C609" s="266"/>
      <c r="D609" s="425"/>
      <c r="E609" s="432"/>
      <c r="F609" s="289" t="s">
        <v>2504</v>
      </c>
      <c r="G609" s="250"/>
      <c r="H609" s="221" t="s">
        <v>0</v>
      </c>
      <c r="I609" s="221" t="s">
        <v>159</v>
      </c>
      <c r="J609" s="221" t="s">
        <v>0</v>
      </c>
      <c r="K609" s="221" t="s">
        <v>160</v>
      </c>
      <c r="L609" s="221" t="s">
        <v>0</v>
      </c>
      <c r="M609" s="221" t="s">
        <v>347</v>
      </c>
      <c r="N609" s="48" t="s">
        <v>162</v>
      </c>
      <c r="O609" s="48" t="s">
        <v>0</v>
      </c>
      <c r="P609" s="48" t="s">
        <v>477</v>
      </c>
      <c r="Q609" s="48"/>
      <c r="R609" s="48"/>
      <c r="S609" s="48"/>
      <c r="T609" s="48"/>
      <c r="U609" s="104"/>
      <c r="V609" s="21" t="str">
        <f t="shared" si="4"/>
        <v/>
      </c>
      <c r="W609" s="22" t="str">
        <f t="shared" si="5"/>
        <v/>
      </c>
      <c r="X609" s="23"/>
      <c r="Y609" s="299"/>
      <c r="Z609" s="299"/>
      <c r="AD609" s="300"/>
      <c r="AE609" s="300"/>
      <c r="AF609" s="300"/>
      <c r="AG609" s="300"/>
      <c r="AH609" s="300"/>
      <c r="AI609" s="300"/>
      <c r="AJ609" s="300"/>
      <c r="AK609" s="300"/>
      <c r="AL609" s="300"/>
      <c r="AM609" s="300"/>
      <c r="AN609" s="300"/>
      <c r="AO609" s="300"/>
      <c r="AP609" s="300"/>
      <c r="AQ609" s="300"/>
      <c r="AR609" s="300"/>
      <c r="AS609" s="300"/>
      <c r="BI609" s="57"/>
      <c r="BJ609" s="57"/>
      <c r="BK609" s="57"/>
      <c r="BL609" s="57"/>
      <c r="BM609" s="57"/>
      <c r="BN609" s="57"/>
      <c r="BO609" s="57"/>
      <c r="BP609" s="57"/>
      <c r="BQ609" s="57"/>
      <c r="BR609" s="57"/>
      <c r="BS609" s="57"/>
      <c r="BT609" s="57"/>
      <c r="BU609" s="57"/>
      <c r="BV609" s="57"/>
      <c r="BW609" s="57"/>
    </row>
    <row r="610" spans="3:75" ht="21" customHeight="1">
      <c r="C610" s="266"/>
      <c r="D610" s="425"/>
      <c r="E610" s="432"/>
      <c r="F610" s="289" t="s">
        <v>70</v>
      </c>
      <c r="G610" s="250"/>
      <c r="H610" s="221" t="s">
        <v>0</v>
      </c>
      <c r="I610" s="221" t="s">
        <v>159</v>
      </c>
      <c r="J610" s="221" t="s">
        <v>0</v>
      </c>
      <c r="K610" s="221" t="s">
        <v>160</v>
      </c>
      <c r="L610" s="221" t="s">
        <v>0</v>
      </c>
      <c r="M610" s="221" t="s">
        <v>348</v>
      </c>
      <c r="N610" s="48" t="s">
        <v>162</v>
      </c>
      <c r="O610" s="48" t="s">
        <v>0</v>
      </c>
      <c r="P610" s="48" t="s">
        <v>477</v>
      </c>
      <c r="Q610" s="48"/>
      <c r="R610" s="48"/>
      <c r="S610" s="48"/>
      <c r="T610" s="48"/>
      <c r="U610" s="104"/>
      <c r="V610" s="21" t="str">
        <f t="shared" si="4"/>
        <v/>
      </c>
      <c r="W610" s="22" t="str">
        <f t="shared" si="5"/>
        <v/>
      </c>
      <c r="X610" s="23"/>
      <c r="Y610" s="299"/>
      <c r="Z610" s="299"/>
      <c r="AD610" s="300"/>
      <c r="AE610" s="300"/>
      <c r="AF610" s="300"/>
      <c r="AG610" s="300"/>
      <c r="AH610" s="300"/>
      <c r="AI610" s="300"/>
      <c r="AJ610" s="300"/>
      <c r="AK610" s="300"/>
      <c r="AL610" s="300"/>
      <c r="AM610" s="300"/>
      <c r="AN610" s="300"/>
      <c r="AO610" s="300"/>
      <c r="AP610" s="300"/>
      <c r="AQ610" s="300"/>
      <c r="AR610" s="300"/>
      <c r="AS610" s="300"/>
      <c r="BI610" s="57"/>
      <c r="BJ610" s="57"/>
      <c r="BK610" s="57"/>
      <c r="BL610" s="57"/>
      <c r="BM610" s="57"/>
      <c r="BN610" s="57"/>
      <c r="BO610" s="57"/>
      <c r="BP610" s="57"/>
      <c r="BQ610" s="57"/>
      <c r="BR610" s="57"/>
      <c r="BS610" s="57"/>
      <c r="BT610" s="57"/>
      <c r="BU610" s="57"/>
      <c r="BV610" s="57"/>
      <c r="BW610" s="57"/>
    </row>
    <row r="611" spans="3:75" ht="21" customHeight="1">
      <c r="C611" s="266"/>
      <c r="D611" s="425"/>
      <c r="E611" s="432"/>
      <c r="F611" s="289" t="s">
        <v>2505</v>
      </c>
      <c r="G611" s="250"/>
      <c r="H611" s="221" t="s">
        <v>0</v>
      </c>
      <c r="I611" s="221" t="s">
        <v>159</v>
      </c>
      <c r="J611" s="221" t="s">
        <v>0</v>
      </c>
      <c r="K611" s="221" t="s">
        <v>160</v>
      </c>
      <c r="L611" s="221" t="s">
        <v>0</v>
      </c>
      <c r="M611" s="221" t="s">
        <v>349</v>
      </c>
      <c r="N611" s="48" t="s">
        <v>162</v>
      </c>
      <c r="O611" s="48" t="s">
        <v>0</v>
      </c>
      <c r="P611" s="48" t="s">
        <v>477</v>
      </c>
      <c r="Q611" s="48"/>
      <c r="R611" s="48"/>
      <c r="S611" s="48"/>
      <c r="T611" s="48"/>
      <c r="U611" s="104"/>
      <c r="V611" s="21" t="str">
        <f t="shared" si="4"/>
        <v/>
      </c>
      <c r="W611" s="22" t="str">
        <f t="shared" si="5"/>
        <v/>
      </c>
      <c r="X611" s="23"/>
      <c r="Y611" s="299"/>
      <c r="Z611" s="299"/>
      <c r="AD611" s="300"/>
      <c r="AE611" s="300"/>
      <c r="AF611" s="300"/>
      <c r="AG611" s="300"/>
      <c r="AH611" s="300"/>
      <c r="AI611" s="300"/>
      <c r="AJ611" s="300"/>
      <c r="AK611" s="300"/>
      <c r="AL611" s="300"/>
      <c r="AM611" s="300"/>
      <c r="AN611" s="300"/>
      <c r="AO611" s="300"/>
      <c r="AP611" s="300"/>
      <c r="AQ611" s="300"/>
      <c r="AR611" s="300"/>
      <c r="AS611" s="300"/>
      <c r="BI611" s="57"/>
      <c r="BJ611" s="57"/>
      <c r="BK611" s="57"/>
      <c r="BL611" s="57"/>
      <c r="BM611" s="57"/>
      <c r="BN611" s="57"/>
      <c r="BO611" s="57"/>
      <c r="BP611" s="57"/>
      <c r="BQ611" s="57"/>
      <c r="BR611" s="57"/>
      <c r="BS611" s="57"/>
      <c r="BT611" s="57"/>
      <c r="BU611" s="57"/>
      <c r="BV611" s="57"/>
      <c r="BW611" s="57"/>
    </row>
    <row r="612" spans="3:75" ht="21" customHeight="1">
      <c r="C612" s="266"/>
      <c r="D612" s="425"/>
      <c r="E612" s="432"/>
      <c r="F612" s="289" t="s">
        <v>2506</v>
      </c>
      <c r="G612" s="250"/>
      <c r="H612" s="221" t="s">
        <v>0</v>
      </c>
      <c r="I612" s="221" t="s">
        <v>159</v>
      </c>
      <c r="J612" s="221" t="s">
        <v>0</v>
      </c>
      <c r="K612" s="221" t="s">
        <v>160</v>
      </c>
      <c r="L612" s="221" t="s">
        <v>0</v>
      </c>
      <c r="M612" s="221" t="s">
        <v>350</v>
      </c>
      <c r="N612" s="48" t="s">
        <v>162</v>
      </c>
      <c r="O612" s="48" t="s">
        <v>0</v>
      </c>
      <c r="P612" s="48" t="s">
        <v>477</v>
      </c>
      <c r="Q612" s="48"/>
      <c r="R612" s="48"/>
      <c r="S612" s="48"/>
      <c r="T612" s="48"/>
      <c r="U612" s="104"/>
      <c r="V612" s="21" t="str">
        <f t="shared" si="4"/>
        <v/>
      </c>
      <c r="W612" s="22" t="str">
        <f t="shared" si="5"/>
        <v/>
      </c>
      <c r="X612" s="23"/>
      <c r="Y612" s="299"/>
      <c r="Z612" s="299"/>
      <c r="AD612" s="300"/>
      <c r="AE612" s="300"/>
      <c r="AF612" s="300"/>
      <c r="AG612" s="300"/>
      <c r="AH612" s="300"/>
      <c r="AI612" s="300"/>
      <c r="AJ612" s="300"/>
      <c r="AK612" s="300"/>
      <c r="AL612" s="300"/>
      <c r="AM612" s="300"/>
      <c r="AN612" s="300"/>
      <c r="AO612" s="300"/>
      <c r="AP612" s="300"/>
      <c r="AQ612" s="300"/>
      <c r="AR612" s="300"/>
      <c r="AS612" s="300"/>
      <c r="BI612" s="57"/>
      <c r="BJ612" s="57"/>
      <c r="BK612" s="57"/>
      <c r="BL612" s="57"/>
      <c r="BM612" s="57"/>
      <c r="BN612" s="57"/>
      <c r="BO612" s="57"/>
      <c r="BP612" s="57"/>
      <c r="BQ612" s="57"/>
      <c r="BR612" s="57"/>
      <c r="BS612" s="57"/>
      <c r="BT612" s="57"/>
      <c r="BU612" s="57"/>
      <c r="BV612" s="57"/>
      <c r="BW612" s="57"/>
    </row>
    <row r="613" spans="3:75" ht="21" customHeight="1">
      <c r="C613" s="266"/>
      <c r="D613" s="425"/>
      <c r="E613" s="432"/>
      <c r="F613" s="289" t="s">
        <v>2507</v>
      </c>
      <c r="G613" s="250"/>
      <c r="H613" s="221" t="s">
        <v>0</v>
      </c>
      <c r="I613" s="221" t="s">
        <v>159</v>
      </c>
      <c r="J613" s="221" t="s">
        <v>0</v>
      </c>
      <c r="K613" s="221" t="s">
        <v>160</v>
      </c>
      <c r="L613" s="221" t="s">
        <v>0</v>
      </c>
      <c r="M613" s="221" t="s">
        <v>351</v>
      </c>
      <c r="N613" s="48" t="s">
        <v>162</v>
      </c>
      <c r="O613" s="48" t="s">
        <v>0</v>
      </c>
      <c r="P613" s="48" t="s">
        <v>477</v>
      </c>
      <c r="Q613" s="48"/>
      <c r="R613" s="48"/>
      <c r="S613" s="48"/>
      <c r="T613" s="48"/>
      <c r="U613" s="104"/>
      <c r="V613" s="21" t="str">
        <f t="shared" si="4"/>
        <v/>
      </c>
      <c r="W613" s="22" t="str">
        <f t="shared" si="5"/>
        <v/>
      </c>
      <c r="X613" s="23"/>
      <c r="Y613" s="299"/>
      <c r="Z613" s="299"/>
      <c r="AD613" s="300"/>
      <c r="AE613" s="300"/>
      <c r="AF613" s="300"/>
      <c r="AG613" s="300"/>
      <c r="AH613" s="300"/>
      <c r="AI613" s="300"/>
      <c r="AJ613" s="300"/>
      <c r="AK613" s="300"/>
      <c r="AL613" s="300"/>
      <c r="AM613" s="300"/>
      <c r="AN613" s="300"/>
      <c r="AO613" s="300"/>
      <c r="AP613" s="300"/>
      <c r="AQ613" s="300"/>
      <c r="AR613" s="300"/>
      <c r="AS613" s="300"/>
      <c r="BI613" s="57"/>
      <c r="BJ613" s="57"/>
      <c r="BK613" s="57"/>
      <c r="BL613" s="57"/>
      <c r="BM613" s="57"/>
      <c r="BN613" s="57"/>
      <c r="BO613" s="57"/>
      <c r="BP613" s="57"/>
      <c r="BQ613" s="57"/>
      <c r="BR613" s="57"/>
      <c r="BS613" s="57"/>
      <c r="BT613" s="57"/>
      <c r="BU613" s="57"/>
      <c r="BV613" s="57"/>
      <c r="BW613" s="57"/>
    </row>
    <row r="614" spans="3:75" ht="21" customHeight="1">
      <c r="C614" s="266"/>
      <c r="D614" s="425"/>
      <c r="E614" s="432"/>
      <c r="F614" s="289" t="s">
        <v>71</v>
      </c>
      <c r="G614" s="250"/>
      <c r="H614" s="221" t="s">
        <v>0</v>
      </c>
      <c r="I614" s="221" t="s">
        <v>159</v>
      </c>
      <c r="J614" s="221" t="s">
        <v>0</v>
      </c>
      <c r="K614" s="221" t="s">
        <v>160</v>
      </c>
      <c r="L614" s="221" t="s">
        <v>0</v>
      </c>
      <c r="M614" s="221" t="s">
        <v>352</v>
      </c>
      <c r="N614" s="48" t="s">
        <v>162</v>
      </c>
      <c r="O614" s="48" t="s">
        <v>0</v>
      </c>
      <c r="P614" s="48" t="s">
        <v>477</v>
      </c>
      <c r="Q614" s="48"/>
      <c r="R614" s="48"/>
      <c r="S614" s="48"/>
      <c r="T614" s="48"/>
      <c r="U614" s="104"/>
      <c r="V614" s="21" t="str">
        <f t="shared" si="4"/>
        <v/>
      </c>
      <c r="W614" s="22" t="str">
        <f t="shared" si="5"/>
        <v/>
      </c>
      <c r="X614" s="23"/>
      <c r="Y614" s="299"/>
      <c r="Z614" s="299"/>
      <c r="AD614" s="300"/>
      <c r="AE614" s="300"/>
      <c r="AF614" s="300"/>
      <c r="AG614" s="300"/>
      <c r="AH614" s="300"/>
      <c r="AI614" s="300"/>
      <c r="AJ614" s="300"/>
      <c r="AK614" s="300"/>
      <c r="AL614" s="300"/>
      <c r="AM614" s="300"/>
      <c r="AN614" s="300"/>
      <c r="AO614" s="300"/>
      <c r="AP614" s="300"/>
      <c r="AQ614" s="300"/>
      <c r="AR614" s="300"/>
      <c r="AS614" s="300"/>
      <c r="BI614" s="57"/>
      <c r="BJ614" s="57"/>
      <c r="BK614" s="57"/>
      <c r="BL614" s="57"/>
      <c r="BM614" s="57"/>
      <c r="BN614" s="57"/>
      <c r="BO614" s="57"/>
      <c r="BP614" s="57"/>
      <c r="BQ614" s="57"/>
      <c r="BR614" s="57"/>
      <c r="BS614" s="57"/>
      <c r="BT614" s="57"/>
      <c r="BU614" s="57"/>
      <c r="BV614" s="57"/>
      <c r="BW614" s="57"/>
    </row>
    <row r="615" spans="3:75" ht="21" customHeight="1">
      <c r="C615" s="266"/>
      <c r="D615" s="425"/>
      <c r="E615" s="432"/>
      <c r="F615" s="289" t="s">
        <v>2508</v>
      </c>
      <c r="G615" s="250"/>
      <c r="H615" s="221" t="s">
        <v>0</v>
      </c>
      <c r="I615" s="221" t="s">
        <v>159</v>
      </c>
      <c r="J615" s="221" t="s">
        <v>0</v>
      </c>
      <c r="K615" s="221" t="s">
        <v>160</v>
      </c>
      <c r="L615" s="221" t="s">
        <v>0</v>
      </c>
      <c r="M615" s="221" t="s">
        <v>353</v>
      </c>
      <c r="N615" s="48" t="s">
        <v>162</v>
      </c>
      <c r="O615" s="48" t="s">
        <v>0</v>
      </c>
      <c r="P615" s="48" t="s">
        <v>477</v>
      </c>
      <c r="Q615" s="48"/>
      <c r="R615" s="48"/>
      <c r="S615" s="48"/>
      <c r="T615" s="48"/>
      <c r="U615" s="104"/>
      <c r="V615" s="21" t="str">
        <f t="shared" si="4"/>
        <v/>
      </c>
      <c r="W615" s="22" t="str">
        <f t="shared" si="5"/>
        <v/>
      </c>
      <c r="X615" s="23"/>
      <c r="Y615" s="299"/>
      <c r="Z615" s="299"/>
      <c r="AD615" s="300"/>
      <c r="AE615" s="300"/>
      <c r="AF615" s="300"/>
      <c r="AG615" s="300"/>
      <c r="AH615" s="300"/>
      <c r="AI615" s="300"/>
      <c r="AJ615" s="300"/>
      <c r="AK615" s="300"/>
      <c r="AL615" s="300"/>
      <c r="AM615" s="300"/>
      <c r="AN615" s="300"/>
      <c r="AO615" s="300"/>
      <c r="AP615" s="300"/>
      <c r="AQ615" s="300"/>
      <c r="AR615" s="300"/>
      <c r="AS615" s="300"/>
      <c r="BI615" s="57"/>
      <c r="BJ615" s="57"/>
      <c r="BK615" s="57"/>
      <c r="BL615" s="57"/>
      <c r="BM615" s="57"/>
      <c r="BN615" s="57"/>
      <c r="BO615" s="57"/>
      <c r="BP615" s="57"/>
      <c r="BQ615" s="57"/>
      <c r="BR615" s="57"/>
      <c r="BS615" s="57"/>
      <c r="BT615" s="57"/>
      <c r="BU615" s="57"/>
      <c r="BV615" s="57"/>
      <c r="BW615" s="57"/>
    </row>
    <row r="616" spans="3:75" ht="21" customHeight="1">
      <c r="C616" s="266"/>
      <c r="D616" s="425"/>
      <c r="E616" s="432"/>
      <c r="F616" s="289" t="s">
        <v>2509</v>
      </c>
      <c r="G616" s="250"/>
      <c r="H616" s="221" t="s">
        <v>0</v>
      </c>
      <c r="I616" s="221" t="s">
        <v>159</v>
      </c>
      <c r="J616" s="221" t="s">
        <v>0</v>
      </c>
      <c r="K616" s="221" t="s">
        <v>160</v>
      </c>
      <c r="L616" s="221" t="s">
        <v>0</v>
      </c>
      <c r="M616" s="221" t="s">
        <v>354</v>
      </c>
      <c r="N616" s="48" t="s">
        <v>162</v>
      </c>
      <c r="O616" s="48" t="s">
        <v>0</v>
      </c>
      <c r="P616" s="48" t="s">
        <v>477</v>
      </c>
      <c r="Q616" s="48"/>
      <c r="R616" s="48"/>
      <c r="S616" s="48"/>
      <c r="T616" s="48"/>
      <c r="U616" s="104"/>
      <c r="V616" s="21" t="str">
        <f t="shared" si="4"/>
        <v/>
      </c>
      <c r="W616" s="22" t="str">
        <f t="shared" si="5"/>
        <v/>
      </c>
      <c r="X616" s="23"/>
      <c r="Y616" s="299"/>
      <c r="Z616" s="299"/>
      <c r="AD616" s="300"/>
      <c r="AE616" s="300"/>
      <c r="AF616" s="300"/>
      <c r="AG616" s="300"/>
      <c r="AH616" s="300"/>
      <c r="AI616" s="300"/>
      <c r="AJ616" s="300"/>
      <c r="AK616" s="300"/>
      <c r="AL616" s="300"/>
      <c r="AM616" s="300"/>
      <c r="AN616" s="300"/>
      <c r="AO616" s="300"/>
      <c r="AP616" s="300"/>
      <c r="AQ616" s="300"/>
      <c r="AR616" s="300"/>
      <c r="AS616" s="300"/>
      <c r="BI616" s="57"/>
      <c r="BJ616" s="57"/>
      <c r="BK616" s="57"/>
      <c r="BL616" s="57"/>
      <c r="BM616" s="57"/>
      <c r="BN616" s="57"/>
      <c r="BO616" s="57"/>
      <c r="BP616" s="57"/>
      <c r="BQ616" s="57"/>
      <c r="BR616" s="57"/>
      <c r="BS616" s="57"/>
      <c r="BT616" s="57"/>
      <c r="BU616" s="57"/>
      <c r="BV616" s="57"/>
      <c r="BW616" s="57"/>
    </row>
    <row r="617" spans="3:75" ht="21" customHeight="1">
      <c r="C617" s="266"/>
      <c r="D617" s="425"/>
      <c r="E617" s="432"/>
      <c r="F617" s="289" t="s">
        <v>2510</v>
      </c>
      <c r="G617" s="250"/>
      <c r="H617" s="221" t="s">
        <v>0</v>
      </c>
      <c r="I617" s="221" t="s">
        <v>159</v>
      </c>
      <c r="J617" s="221" t="s">
        <v>0</v>
      </c>
      <c r="K617" s="221" t="s">
        <v>160</v>
      </c>
      <c r="L617" s="221" t="s">
        <v>0</v>
      </c>
      <c r="M617" s="221" t="s">
        <v>355</v>
      </c>
      <c r="N617" s="48" t="s">
        <v>162</v>
      </c>
      <c r="O617" s="48" t="s">
        <v>0</v>
      </c>
      <c r="P617" s="48" t="s">
        <v>477</v>
      </c>
      <c r="Q617" s="48"/>
      <c r="R617" s="48"/>
      <c r="S617" s="48"/>
      <c r="T617" s="48"/>
      <c r="U617" s="104"/>
      <c r="V617" s="21" t="str">
        <f t="shared" si="4"/>
        <v/>
      </c>
      <c r="W617" s="22" t="str">
        <f t="shared" si="5"/>
        <v/>
      </c>
      <c r="X617" s="23"/>
      <c r="Y617" s="299"/>
      <c r="Z617" s="299"/>
      <c r="AD617" s="300"/>
      <c r="AE617" s="300"/>
      <c r="AF617" s="300"/>
      <c r="AG617" s="300"/>
      <c r="AH617" s="300"/>
      <c r="AI617" s="300"/>
      <c r="AJ617" s="300"/>
      <c r="AK617" s="300"/>
      <c r="AL617" s="300"/>
      <c r="AM617" s="300"/>
      <c r="AN617" s="300"/>
      <c r="AO617" s="300"/>
      <c r="AP617" s="300"/>
      <c r="AQ617" s="300"/>
      <c r="AR617" s="300"/>
      <c r="AS617" s="300"/>
      <c r="BI617" s="57"/>
      <c r="BJ617" s="57"/>
      <c r="BK617" s="57"/>
      <c r="BL617" s="57"/>
      <c r="BM617" s="57"/>
      <c r="BN617" s="57"/>
      <c r="BO617" s="57"/>
      <c r="BP617" s="57"/>
      <c r="BQ617" s="57"/>
      <c r="BR617" s="57"/>
      <c r="BS617" s="57"/>
      <c r="BT617" s="57"/>
      <c r="BU617" s="57"/>
      <c r="BV617" s="57"/>
      <c r="BW617" s="57"/>
    </row>
    <row r="618" spans="3:75" ht="21" customHeight="1">
      <c r="C618" s="266"/>
      <c r="D618" s="425"/>
      <c r="E618" s="432"/>
      <c r="F618" s="289" t="s">
        <v>2511</v>
      </c>
      <c r="G618" s="250"/>
      <c r="H618" s="221" t="s">
        <v>0</v>
      </c>
      <c r="I618" s="221" t="s">
        <v>159</v>
      </c>
      <c r="J618" s="221" t="s">
        <v>0</v>
      </c>
      <c r="K618" s="221" t="s">
        <v>160</v>
      </c>
      <c r="L618" s="221" t="s">
        <v>0</v>
      </c>
      <c r="M618" s="221" t="s">
        <v>356</v>
      </c>
      <c r="N618" s="48" t="s">
        <v>162</v>
      </c>
      <c r="O618" s="48" t="s">
        <v>0</v>
      </c>
      <c r="P618" s="48" t="s">
        <v>477</v>
      </c>
      <c r="Q618" s="48"/>
      <c r="R618" s="48"/>
      <c r="S618" s="48"/>
      <c r="T618" s="48"/>
      <c r="U618" s="104"/>
      <c r="V618" s="21" t="str">
        <f t="shared" si="4"/>
        <v/>
      </c>
      <c r="W618" s="22" t="str">
        <f t="shared" si="5"/>
        <v/>
      </c>
      <c r="X618" s="23"/>
      <c r="Y618" s="299"/>
      <c r="Z618" s="299"/>
      <c r="AD618" s="300"/>
      <c r="AE618" s="300"/>
      <c r="AF618" s="300"/>
      <c r="AG618" s="300"/>
      <c r="AH618" s="300"/>
      <c r="AI618" s="300"/>
      <c r="AJ618" s="300"/>
      <c r="AK618" s="300"/>
      <c r="AL618" s="300"/>
      <c r="AM618" s="300"/>
      <c r="AN618" s="300"/>
      <c r="AO618" s="300"/>
      <c r="AP618" s="300"/>
      <c r="AQ618" s="300"/>
      <c r="AR618" s="300"/>
      <c r="AS618" s="300"/>
      <c r="BI618" s="57"/>
      <c r="BJ618" s="57"/>
      <c r="BK618" s="57"/>
      <c r="BL618" s="57"/>
      <c r="BM618" s="57"/>
      <c r="BN618" s="57"/>
      <c r="BO618" s="57"/>
      <c r="BP618" s="57"/>
      <c r="BQ618" s="57"/>
      <c r="BR618" s="57"/>
      <c r="BS618" s="57"/>
      <c r="BT618" s="57"/>
      <c r="BU618" s="57"/>
      <c r="BV618" s="57"/>
      <c r="BW618" s="57"/>
    </row>
    <row r="619" spans="3:75" ht="21" customHeight="1">
      <c r="C619" s="266"/>
      <c r="D619" s="425"/>
      <c r="E619" s="432"/>
      <c r="F619" s="289" t="s">
        <v>72</v>
      </c>
      <c r="G619" s="250"/>
      <c r="H619" s="221" t="s">
        <v>0</v>
      </c>
      <c r="I619" s="221" t="s">
        <v>159</v>
      </c>
      <c r="J619" s="221" t="s">
        <v>0</v>
      </c>
      <c r="K619" s="221" t="s">
        <v>160</v>
      </c>
      <c r="L619" s="221" t="s">
        <v>0</v>
      </c>
      <c r="M619" s="221" t="s">
        <v>357</v>
      </c>
      <c r="N619" s="48" t="s">
        <v>162</v>
      </c>
      <c r="O619" s="48" t="s">
        <v>0</v>
      </c>
      <c r="P619" s="48" t="s">
        <v>477</v>
      </c>
      <c r="Q619" s="48"/>
      <c r="R619" s="48"/>
      <c r="S619" s="48"/>
      <c r="T619" s="48"/>
      <c r="U619" s="104"/>
      <c r="V619" s="21" t="str">
        <f t="shared" si="4"/>
        <v/>
      </c>
      <c r="W619" s="22" t="str">
        <f t="shared" si="5"/>
        <v/>
      </c>
      <c r="X619" s="23"/>
      <c r="Y619" s="299"/>
      <c r="Z619" s="299"/>
      <c r="AD619" s="300"/>
      <c r="AE619" s="300"/>
      <c r="AF619" s="300"/>
      <c r="AG619" s="300"/>
      <c r="AH619" s="300"/>
      <c r="AI619" s="300"/>
      <c r="AJ619" s="300"/>
      <c r="AK619" s="300"/>
      <c r="AL619" s="300"/>
      <c r="AM619" s="300"/>
      <c r="AN619" s="300"/>
      <c r="AO619" s="300"/>
      <c r="AP619" s="300"/>
      <c r="AQ619" s="300"/>
      <c r="AR619" s="300"/>
      <c r="AS619" s="300"/>
      <c r="BI619" s="57"/>
      <c r="BJ619" s="57"/>
      <c r="BK619" s="57"/>
      <c r="BL619" s="57"/>
      <c r="BM619" s="57"/>
      <c r="BN619" s="57"/>
      <c r="BO619" s="57"/>
      <c r="BP619" s="57"/>
      <c r="BQ619" s="57"/>
      <c r="BR619" s="57"/>
      <c r="BS619" s="57"/>
      <c r="BT619" s="57"/>
      <c r="BU619" s="57"/>
      <c r="BV619" s="57"/>
      <c r="BW619" s="57"/>
    </row>
    <row r="620" spans="3:75" ht="21" customHeight="1">
      <c r="C620" s="266"/>
      <c r="D620" s="425"/>
      <c r="E620" s="432"/>
      <c r="F620" s="289" t="s">
        <v>73</v>
      </c>
      <c r="G620" s="250"/>
      <c r="H620" s="221" t="s">
        <v>0</v>
      </c>
      <c r="I620" s="221" t="s">
        <v>159</v>
      </c>
      <c r="J620" s="221" t="s">
        <v>0</v>
      </c>
      <c r="K620" s="221" t="s">
        <v>160</v>
      </c>
      <c r="L620" s="221" t="s">
        <v>0</v>
      </c>
      <c r="M620" s="221" t="s">
        <v>358</v>
      </c>
      <c r="N620" s="48" t="s">
        <v>162</v>
      </c>
      <c r="O620" s="48" t="s">
        <v>0</v>
      </c>
      <c r="P620" s="48" t="s">
        <v>477</v>
      </c>
      <c r="Q620" s="48"/>
      <c r="R620" s="48"/>
      <c r="S620" s="48"/>
      <c r="T620" s="48"/>
      <c r="U620" s="104"/>
      <c r="V620" s="21" t="str">
        <f t="shared" si="4"/>
        <v/>
      </c>
      <c r="W620" s="22" t="str">
        <f t="shared" si="5"/>
        <v/>
      </c>
      <c r="X620" s="23"/>
      <c r="Y620" s="299"/>
      <c r="Z620" s="299"/>
      <c r="AD620" s="300"/>
      <c r="AE620" s="300"/>
      <c r="AF620" s="300"/>
      <c r="AG620" s="300"/>
      <c r="AH620" s="300"/>
      <c r="AI620" s="300"/>
      <c r="AJ620" s="300"/>
      <c r="AK620" s="300"/>
      <c r="AL620" s="300"/>
      <c r="AM620" s="300"/>
      <c r="AN620" s="300"/>
      <c r="AO620" s="300"/>
      <c r="AP620" s="300"/>
      <c r="AQ620" s="300"/>
      <c r="AR620" s="300"/>
      <c r="AS620" s="300"/>
      <c r="BI620" s="57"/>
      <c r="BJ620" s="57"/>
      <c r="BK620" s="57"/>
      <c r="BL620" s="57"/>
      <c r="BM620" s="57"/>
      <c r="BN620" s="57"/>
      <c r="BO620" s="57"/>
      <c r="BP620" s="57"/>
      <c r="BQ620" s="57"/>
      <c r="BR620" s="57"/>
      <c r="BS620" s="57"/>
      <c r="BT620" s="57"/>
      <c r="BU620" s="57"/>
      <c r="BV620" s="57"/>
      <c r="BW620" s="57"/>
    </row>
    <row r="621" spans="3:75" ht="21" customHeight="1">
      <c r="C621" s="266"/>
      <c r="D621" s="425"/>
      <c r="E621" s="432"/>
      <c r="F621" s="289" t="s">
        <v>2512</v>
      </c>
      <c r="G621" s="250"/>
      <c r="H621" s="221" t="s">
        <v>0</v>
      </c>
      <c r="I621" s="221" t="s">
        <v>159</v>
      </c>
      <c r="J621" s="221" t="s">
        <v>0</v>
      </c>
      <c r="K621" s="221" t="s">
        <v>160</v>
      </c>
      <c r="L621" s="221" t="s">
        <v>0</v>
      </c>
      <c r="M621" s="221" t="s">
        <v>359</v>
      </c>
      <c r="N621" s="48" t="s">
        <v>162</v>
      </c>
      <c r="O621" s="48" t="s">
        <v>0</v>
      </c>
      <c r="P621" s="48" t="s">
        <v>477</v>
      </c>
      <c r="Q621" s="48"/>
      <c r="R621" s="48"/>
      <c r="S621" s="48"/>
      <c r="T621" s="48"/>
      <c r="U621" s="104"/>
      <c r="V621" s="21" t="str">
        <f t="shared" si="4"/>
        <v/>
      </c>
      <c r="W621" s="22" t="str">
        <f t="shared" si="5"/>
        <v/>
      </c>
      <c r="X621" s="23"/>
      <c r="Y621" s="299"/>
      <c r="Z621" s="301"/>
      <c r="AD621" s="264"/>
      <c r="AE621" s="264"/>
      <c r="AF621" s="264"/>
      <c r="AG621" s="264"/>
      <c r="AH621" s="264"/>
      <c r="AI621" s="264"/>
      <c r="AJ621" s="264"/>
      <c r="AK621" s="264"/>
      <c r="AL621" s="264"/>
      <c r="AM621" s="264"/>
      <c r="AN621" s="264"/>
      <c r="AO621" s="264"/>
      <c r="AP621" s="264"/>
      <c r="AQ621" s="264"/>
      <c r="AR621" s="264"/>
      <c r="AS621" s="264"/>
      <c r="BI621" s="57"/>
      <c r="BJ621" s="57"/>
      <c r="BK621" s="57"/>
      <c r="BL621" s="57"/>
      <c r="BM621" s="57"/>
      <c r="BN621" s="57"/>
      <c r="BO621" s="57"/>
      <c r="BP621" s="57"/>
      <c r="BQ621" s="57"/>
      <c r="BR621" s="57"/>
      <c r="BS621" s="57"/>
      <c r="BT621" s="57"/>
      <c r="BU621" s="57"/>
      <c r="BV621" s="57"/>
      <c r="BW621" s="57"/>
    </row>
    <row r="622" spans="3:75" ht="21" customHeight="1">
      <c r="C622" s="266"/>
      <c r="D622" s="425"/>
      <c r="E622" s="432"/>
      <c r="F622" s="295" t="s">
        <v>74</v>
      </c>
      <c r="G622" s="250"/>
      <c r="H622" s="221" t="s">
        <v>0</v>
      </c>
      <c r="I622" s="221" t="s">
        <v>159</v>
      </c>
      <c r="J622" s="221" t="s">
        <v>0</v>
      </c>
      <c r="K622" s="221" t="s">
        <v>160</v>
      </c>
      <c r="L622" s="221" t="s">
        <v>0</v>
      </c>
      <c r="M622" s="221" t="s">
        <v>438</v>
      </c>
      <c r="N622" s="48" t="s">
        <v>162</v>
      </c>
      <c r="O622" s="48" t="s">
        <v>0</v>
      </c>
      <c r="P622" s="48" t="s">
        <v>477</v>
      </c>
      <c r="Q622" s="48"/>
      <c r="R622" s="48"/>
      <c r="S622" s="48"/>
      <c r="T622" s="48"/>
      <c r="U622" s="104"/>
      <c r="V622" s="21" t="str">
        <f t="shared" si="4"/>
        <v/>
      </c>
      <c r="W622" s="22" t="str">
        <f t="shared" si="5"/>
        <v/>
      </c>
      <c r="X622" s="23"/>
      <c r="Y622" s="299"/>
      <c r="Z622" s="299"/>
      <c r="AD622" s="300"/>
      <c r="AE622" s="300"/>
      <c r="AF622" s="300"/>
      <c r="AG622" s="300"/>
      <c r="AH622" s="300"/>
      <c r="AI622" s="300"/>
      <c r="AJ622" s="300"/>
      <c r="AK622" s="300"/>
      <c r="AL622" s="300"/>
      <c r="AM622" s="300"/>
      <c r="AN622" s="300"/>
      <c r="AO622" s="300"/>
      <c r="AP622" s="300"/>
      <c r="AQ622" s="300"/>
      <c r="AR622" s="300"/>
      <c r="AS622" s="300"/>
      <c r="BI622" s="57"/>
      <c r="BJ622" s="57"/>
      <c r="BK622" s="57"/>
      <c r="BL622" s="57"/>
      <c r="BM622" s="57"/>
      <c r="BN622" s="57"/>
      <c r="BO622" s="57"/>
      <c r="BP622" s="57"/>
      <c r="BQ622" s="57"/>
      <c r="BR622" s="57"/>
      <c r="BS622" s="57"/>
      <c r="BT622" s="57"/>
      <c r="BU622" s="57"/>
      <c r="BV622" s="57"/>
      <c r="BW622" s="57"/>
    </row>
    <row r="623" spans="3:75" ht="21" customHeight="1">
      <c r="C623" s="266"/>
      <c r="D623" s="425" t="s">
        <v>465</v>
      </c>
      <c r="E623" s="432" t="s">
        <v>2406</v>
      </c>
      <c r="F623" s="289" t="s">
        <v>75</v>
      </c>
      <c r="G623" s="250"/>
      <c r="H623" s="221" t="s">
        <v>0</v>
      </c>
      <c r="I623" s="221" t="s">
        <v>159</v>
      </c>
      <c r="J623" s="221" t="s">
        <v>0</v>
      </c>
      <c r="K623" s="221" t="s">
        <v>160</v>
      </c>
      <c r="L623" s="221" t="s">
        <v>0</v>
      </c>
      <c r="M623" s="221" t="s">
        <v>360</v>
      </c>
      <c r="N623" s="48" t="s">
        <v>162</v>
      </c>
      <c r="O623" s="48" t="s">
        <v>0</v>
      </c>
      <c r="P623" s="48" t="s">
        <v>477</v>
      </c>
      <c r="Q623" s="48"/>
      <c r="R623" s="48"/>
      <c r="S623" s="48"/>
      <c r="T623" s="48"/>
      <c r="U623" s="104"/>
      <c r="V623" s="21" t="str">
        <f t="shared" si="4"/>
        <v/>
      </c>
      <c r="W623" s="22" t="str">
        <f t="shared" si="5"/>
        <v/>
      </c>
      <c r="X623" s="23"/>
      <c r="Y623" s="299"/>
      <c r="Z623" s="299"/>
      <c r="AD623" s="300"/>
      <c r="AE623" s="300"/>
      <c r="AF623" s="300"/>
      <c r="AG623" s="300"/>
      <c r="AH623" s="300"/>
      <c r="AI623" s="300"/>
      <c r="AJ623" s="300"/>
      <c r="AK623" s="300"/>
      <c r="AL623" s="300"/>
      <c r="AM623" s="300"/>
      <c r="AN623" s="300"/>
      <c r="AO623" s="300"/>
      <c r="AP623" s="300"/>
      <c r="AQ623" s="300"/>
      <c r="AR623" s="300"/>
      <c r="AS623" s="300"/>
      <c r="BI623" s="57"/>
      <c r="BJ623" s="57"/>
      <c r="BK623" s="57"/>
      <c r="BL623" s="57"/>
      <c r="BM623" s="57"/>
      <c r="BN623" s="57"/>
      <c r="BO623" s="57"/>
      <c r="BP623" s="57"/>
      <c r="BQ623" s="57"/>
      <c r="BR623" s="57"/>
      <c r="BS623" s="57"/>
      <c r="BT623" s="57"/>
      <c r="BU623" s="57"/>
      <c r="BV623" s="57"/>
      <c r="BW623" s="57"/>
    </row>
    <row r="624" spans="3:75" ht="21" customHeight="1">
      <c r="C624" s="266"/>
      <c r="D624" s="425"/>
      <c r="E624" s="432"/>
      <c r="F624" s="289" t="s">
        <v>76</v>
      </c>
      <c r="G624" s="250"/>
      <c r="H624" s="221" t="s">
        <v>0</v>
      </c>
      <c r="I624" s="221" t="s">
        <v>159</v>
      </c>
      <c r="J624" s="221" t="s">
        <v>0</v>
      </c>
      <c r="K624" s="221" t="s">
        <v>160</v>
      </c>
      <c r="L624" s="221" t="s">
        <v>0</v>
      </c>
      <c r="M624" s="221" t="s">
        <v>361</v>
      </c>
      <c r="N624" s="48" t="s">
        <v>162</v>
      </c>
      <c r="O624" s="48" t="s">
        <v>0</v>
      </c>
      <c r="P624" s="48" t="s">
        <v>477</v>
      </c>
      <c r="Q624" s="48"/>
      <c r="R624" s="48"/>
      <c r="S624" s="48"/>
      <c r="T624" s="48"/>
      <c r="U624" s="104"/>
      <c r="V624" s="21" t="str">
        <f t="shared" si="4"/>
        <v/>
      </c>
      <c r="W624" s="22" t="str">
        <f t="shared" si="5"/>
        <v/>
      </c>
      <c r="X624" s="23"/>
      <c r="Y624" s="299"/>
      <c r="Z624" s="299"/>
      <c r="AD624" s="300"/>
      <c r="AE624" s="300"/>
      <c r="AF624" s="300"/>
      <c r="AG624" s="300"/>
      <c r="AH624" s="300"/>
      <c r="AI624" s="300"/>
      <c r="AJ624" s="300"/>
      <c r="AK624" s="300"/>
      <c r="AL624" s="300"/>
      <c r="AM624" s="300"/>
      <c r="AN624" s="300"/>
      <c r="AO624" s="300"/>
      <c r="AP624" s="300"/>
      <c r="AQ624" s="300"/>
      <c r="AR624" s="300"/>
      <c r="AS624" s="300"/>
      <c r="BI624" s="57"/>
      <c r="BJ624" s="57"/>
      <c r="BK624" s="57"/>
      <c r="BL624" s="57"/>
      <c r="BM624" s="57"/>
      <c r="BN624" s="57"/>
      <c r="BO624" s="57"/>
      <c r="BP624" s="57"/>
      <c r="BQ624" s="57"/>
      <c r="BR624" s="57"/>
      <c r="BS624" s="57"/>
      <c r="BT624" s="57"/>
      <c r="BU624" s="57"/>
      <c r="BV624" s="57"/>
      <c r="BW624" s="57"/>
    </row>
    <row r="625" spans="3:75" ht="21" customHeight="1">
      <c r="C625" s="266"/>
      <c r="D625" s="425"/>
      <c r="E625" s="432"/>
      <c r="F625" s="289" t="s">
        <v>77</v>
      </c>
      <c r="G625" s="250"/>
      <c r="H625" s="221" t="s">
        <v>0</v>
      </c>
      <c r="I625" s="221" t="s">
        <v>159</v>
      </c>
      <c r="J625" s="221" t="s">
        <v>0</v>
      </c>
      <c r="K625" s="221" t="s">
        <v>160</v>
      </c>
      <c r="L625" s="221" t="s">
        <v>0</v>
      </c>
      <c r="M625" s="221" t="s">
        <v>170</v>
      </c>
      <c r="N625" s="48" t="s">
        <v>162</v>
      </c>
      <c r="O625" s="48" t="s">
        <v>0</v>
      </c>
      <c r="P625" s="48" t="s">
        <v>477</v>
      </c>
      <c r="Q625" s="48"/>
      <c r="R625" s="48"/>
      <c r="S625" s="48"/>
      <c r="T625" s="48"/>
      <c r="U625" s="104"/>
      <c r="V625" s="21" t="str">
        <f t="shared" si="4"/>
        <v/>
      </c>
      <c r="W625" s="22" t="str">
        <f t="shared" si="5"/>
        <v/>
      </c>
      <c r="X625" s="23"/>
      <c r="Y625" s="299"/>
      <c r="Z625" s="302"/>
      <c r="BI625" s="57"/>
      <c r="BJ625" s="57"/>
      <c r="BK625" s="57"/>
      <c r="BL625" s="57"/>
      <c r="BM625" s="57"/>
      <c r="BN625" s="57"/>
      <c r="BO625" s="57"/>
      <c r="BP625" s="57"/>
      <c r="BQ625" s="57"/>
      <c r="BR625" s="57"/>
      <c r="BS625" s="57"/>
      <c r="BT625" s="57"/>
      <c r="BU625" s="57"/>
      <c r="BV625" s="57"/>
      <c r="BW625" s="57"/>
    </row>
    <row r="626" spans="3:75" ht="21" customHeight="1">
      <c r="C626" s="266"/>
      <c r="D626" s="425"/>
      <c r="E626" s="432"/>
      <c r="F626" s="289" t="s">
        <v>2513</v>
      </c>
      <c r="G626" s="250"/>
      <c r="H626" s="221" t="s">
        <v>0</v>
      </c>
      <c r="I626" s="221" t="s">
        <v>159</v>
      </c>
      <c r="J626" s="221" t="s">
        <v>0</v>
      </c>
      <c r="K626" s="221" t="s">
        <v>160</v>
      </c>
      <c r="L626" s="221" t="s">
        <v>0</v>
      </c>
      <c r="M626" s="221" t="s">
        <v>362</v>
      </c>
      <c r="N626" s="48" t="s">
        <v>162</v>
      </c>
      <c r="O626" s="48" t="s">
        <v>0</v>
      </c>
      <c r="P626" s="48" t="s">
        <v>477</v>
      </c>
      <c r="Q626" s="48"/>
      <c r="R626" s="48"/>
      <c r="S626" s="48"/>
      <c r="T626" s="48"/>
      <c r="U626" s="104"/>
      <c r="V626" s="21" t="str">
        <f t="shared" si="4"/>
        <v/>
      </c>
      <c r="W626" s="22" t="str">
        <f t="shared" si="5"/>
        <v/>
      </c>
      <c r="X626" s="23"/>
      <c r="Y626" s="299"/>
      <c r="Z626" s="302"/>
      <c r="BI626" s="57"/>
      <c r="BJ626" s="57"/>
      <c r="BK626" s="57"/>
      <c r="BL626" s="57"/>
      <c r="BM626" s="57"/>
      <c r="BN626" s="57"/>
      <c r="BO626" s="57"/>
      <c r="BP626" s="57"/>
      <c r="BQ626" s="57"/>
      <c r="BR626" s="57"/>
      <c r="BS626" s="57"/>
      <c r="BT626" s="57"/>
      <c r="BU626" s="57"/>
      <c r="BV626" s="57"/>
      <c r="BW626" s="57"/>
    </row>
    <row r="627" spans="3:75" ht="21" customHeight="1">
      <c r="C627" s="266"/>
      <c r="D627" s="425"/>
      <c r="E627" s="432"/>
      <c r="F627" s="289" t="s">
        <v>2514</v>
      </c>
      <c r="G627" s="250"/>
      <c r="H627" s="221" t="s">
        <v>0</v>
      </c>
      <c r="I627" s="221" t="s">
        <v>159</v>
      </c>
      <c r="J627" s="221" t="s">
        <v>0</v>
      </c>
      <c r="K627" s="221" t="s">
        <v>160</v>
      </c>
      <c r="L627" s="221" t="s">
        <v>0</v>
      </c>
      <c r="M627" s="221" t="s">
        <v>363</v>
      </c>
      <c r="N627" s="48" t="s">
        <v>162</v>
      </c>
      <c r="O627" s="48" t="s">
        <v>0</v>
      </c>
      <c r="P627" s="48" t="s">
        <v>477</v>
      </c>
      <c r="Q627" s="48"/>
      <c r="R627" s="48"/>
      <c r="S627" s="48"/>
      <c r="T627" s="48"/>
      <c r="U627" s="104"/>
      <c r="V627" s="21" t="str">
        <f t="shared" si="4"/>
        <v/>
      </c>
      <c r="W627" s="22" t="str">
        <f t="shared" si="5"/>
        <v/>
      </c>
      <c r="X627" s="23"/>
      <c r="Y627" s="299"/>
      <c r="Z627" s="302"/>
      <c r="BI627" s="57"/>
      <c r="BJ627" s="57"/>
      <c r="BK627" s="57"/>
      <c r="BL627" s="57"/>
      <c r="BM627" s="57"/>
      <c r="BN627" s="57"/>
      <c r="BO627" s="57"/>
      <c r="BP627" s="57"/>
      <c r="BQ627" s="57"/>
      <c r="BR627" s="57"/>
      <c r="BS627" s="57"/>
      <c r="BT627" s="57"/>
      <c r="BU627" s="57"/>
      <c r="BV627" s="57"/>
      <c r="BW627" s="57"/>
    </row>
    <row r="628" spans="3:75" ht="21" customHeight="1">
      <c r="C628" s="266"/>
      <c r="D628" s="425"/>
      <c r="E628" s="432"/>
      <c r="F628" s="289" t="s">
        <v>2515</v>
      </c>
      <c r="G628" s="250"/>
      <c r="H628" s="221" t="s">
        <v>0</v>
      </c>
      <c r="I628" s="221" t="s">
        <v>159</v>
      </c>
      <c r="J628" s="221" t="s">
        <v>0</v>
      </c>
      <c r="K628" s="221" t="s">
        <v>160</v>
      </c>
      <c r="L628" s="221" t="s">
        <v>0</v>
      </c>
      <c r="M628" s="221" t="s">
        <v>364</v>
      </c>
      <c r="N628" s="48" t="s">
        <v>162</v>
      </c>
      <c r="O628" s="48" t="s">
        <v>0</v>
      </c>
      <c r="P628" s="48" t="s">
        <v>477</v>
      </c>
      <c r="Q628" s="48"/>
      <c r="R628" s="48"/>
      <c r="S628" s="48"/>
      <c r="T628" s="48"/>
      <c r="U628" s="104"/>
      <c r="V628" s="21" t="str">
        <f t="shared" si="4"/>
        <v/>
      </c>
      <c r="W628" s="22" t="str">
        <f t="shared" si="5"/>
        <v/>
      </c>
      <c r="X628" s="23"/>
      <c r="Y628" s="299"/>
      <c r="Z628" s="302"/>
      <c r="BI628" s="57"/>
      <c r="BJ628" s="57"/>
      <c r="BK628" s="57"/>
      <c r="BL628" s="57"/>
      <c r="BM628" s="57"/>
      <c r="BN628" s="57"/>
      <c r="BO628" s="57"/>
      <c r="BP628" s="57"/>
      <c r="BQ628" s="57"/>
      <c r="BR628" s="57"/>
      <c r="BS628" s="57"/>
      <c r="BT628" s="57"/>
      <c r="BU628" s="57"/>
      <c r="BV628" s="57"/>
      <c r="BW628" s="57"/>
    </row>
    <row r="629" spans="3:75" ht="21" customHeight="1">
      <c r="C629" s="266"/>
      <c r="D629" s="425"/>
      <c r="E629" s="432"/>
      <c r="F629" s="289" t="s">
        <v>78</v>
      </c>
      <c r="G629" s="250"/>
      <c r="H629" s="221" t="s">
        <v>0</v>
      </c>
      <c r="I629" s="221" t="s">
        <v>159</v>
      </c>
      <c r="J629" s="221" t="s">
        <v>0</v>
      </c>
      <c r="K629" s="221" t="s">
        <v>160</v>
      </c>
      <c r="L629" s="221" t="s">
        <v>0</v>
      </c>
      <c r="M629" s="221" t="s">
        <v>365</v>
      </c>
      <c r="N629" s="48" t="s">
        <v>162</v>
      </c>
      <c r="O629" s="48" t="s">
        <v>0</v>
      </c>
      <c r="P629" s="48" t="s">
        <v>477</v>
      </c>
      <c r="Q629" s="48"/>
      <c r="R629" s="48"/>
      <c r="S629" s="48"/>
      <c r="T629" s="48"/>
      <c r="U629" s="104"/>
      <c r="V629" s="21" t="str">
        <f t="shared" si="4"/>
        <v/>
      </c>
      <c r="W629" s="22" t="str">
        <f t="shared" si="5"/>
        <v/>
      </c>
      <c r="X629" s="23"/>
      <c r="Y629" s="299"/>
      <c r="Z629" s="302"/>
      <c r="BI629" s="57"/>
      <c r="BJ629" s="57"/>
      <c r="BK629" s="57"/>
      <c r="BL629" s="57"/>
      <c r="BM629" s="57"/>
      <c r="BN629" s="57"/>
      <c r="BO629" s="57"/>
      <c r="BP629" s="57"/>
      <c r="BQ629" s="57"/>
      <c r="BR629" s="57"/>
      <c r="BS629" s="57"/>
      <c r="BT629" s="57"/>
      <c r="BU629" s="57"/>
      <c r="BV629" s="57"/>
      <c r="BW629" s="57"/>
    </row>
    <row r="630" spans="3:75" ht="21" customHeight="1">
      <c r="C630" s="266"/>
      <c r="D630" s="425"/>
      <c r="E630" s="432"/>
      <c r="F630" s="289" t="s">
        <v>2516</v>
      </c>
      <c r="G630" s="250"/>
      <c r="H630" s="221" t="s">
        <v>0</v>
      </c>
      <c r="I630" s="221" t="s">
        <v>159</v>
      </c>
      <c r="J630" s="221" t="s">
        <v>0</v>
      </c>
      <c r="K630" s="221" t="s">
        <v>160</v>
      </c>
      <c r="L630" s="221" t="s">
        <v>0</v>
      </c>
      <c r="M630" s="221" t="s">
        <v>366</v>
      </c>
      <c r="N630" s="48" t="s">
        <v>162</v>
      </c>
      <c r="O630" s="48" t="s">
        <v>0</v>
      </c>
      <c r="P630" s="48" t="s">
        <v>477</v>
      </c>
      <c r="Q630" s="48"/>
      <c r="R630" s="48"/>
      <c r="S630" s="48"/>
      <c r="T630" s="48"/>
      <c r="U630" s="104"/>
      <c r="V630" s="21" t="str">
        <f t="shared" si="4"/>
        <v/>
      </c>
      <c r="W630" s="22" t="str">
        <f t="shared" si="5"/>
        <v/>
      </c>
      <c r="X630" s="23"/>
      <c r="Y630" s="299"/>
      <c r="Z630" s="302"/>
      <c r="BI630" s="57"/>
      <c r="BJ630" s="57"/>
      <c r="BK630" s="57"/>
      <c r="BL630" s="57"/>
      <c r="BM630" s="57"/>
      <c r="BN630" s="57"/>
      <c r="BO630" s="57"/>
      <c r="BP630" s="57"/>
      <c r="BQ630" s="57"/>
      <c r="BR630" s="57"/>
      <c r="BS630" s="57"/>
      <c r="BT630" s="57"/>
      <c r="BU630" s="57"/>
      <c r="BV630" s="57"/>
      <c r="BW630" s="57"/>
    </row>
    <row r="631" spans="3:75" ht="21" customHeight="1">
      <c r="C631" s="266"/>
      <c r="D631" s="425"/>
      <c r="E631" s="432"/>
      <c r="F631" s="289" t="s">
        <v>2552</v>
      </c>
      <c r="G631" s="250"/>
      <c r="H631" s="221" t="s">
        <v>0</v>
      </c>
      <c r="I631" s="221" t="s">
        <v>159</v>
      </c>
      <c r="J631" s="221" t="s">
        <v>0</v>
      </c>
      <c r="K631" s="221" t="s">
        <v>160</v>
      </c>
      <c r="L631" s="221" t="s">
        <v>0</v>
      </c>
      <c r="M631" s="221" t="s">
        <v>367</v>
      </c>
      <c r="N631" s="48" t="s">
        <v>162</v>
      </c>
      <c r="O631" s="48" t="s">
        <v>0</v>
      </c>
      <c r="P631" s="48" t="s">
        <v>477</v>
      </c>
      <c r="Q631" s="48"/>
      <c r="R631" s="48"/>
      <c r="S631" s="48"/>
      <c r="T631" s="48"/>
      <c r="U631" s="104"/>
      <c r="V631" s="21" t="str">
        <f t="shared" si="4"/>
        <v/>
      </c>
      <c r="W631" s="22" t="str">
        <f t="shared" si="5"/>
        <v/>
      </c>
      <c r="X631" s="23"/>
      <c r="Y631" s="299"/>
      <c r="Z631" s="302"/>
      <c r="BI631" s="57"/>
      <c r="BJ631" s="57"/>
      <c r="BK631" s="57"/>
      <c r="BL631" s="57"/>
      <c r="BM631" s="57"/>
      <c r="BN631" s="57"/>
      <c r="BO631" s="57"/>
      <c r="BP631" s="57"/>
      <c r="BQ631" s="57"/>
      <c r="BR631" s="57"/>
      <c r="BS631" s="57"/>
      <c r="BT631" s="57"/>
      <c r="BU631" s="57"/>
      <c r="BV631" s="57"/>
      <c r="BW631" s="57"/>
    </row>
    <row r="632" spans="3:75" ht="21" customHeight="1">
      <c r="C632" s="266"/>
      <c r="D632" s="425"/>
      <c r="E632" s="432"/>
      <c r="F632" s="289" t="s">
        <v>2517</v>
      </c>
      <c r="G632" s="250"/>
      <c r="H632" s="221" t="s">
        <v>0</v>
      </c>
      <c r="I632" s="221" t="s">
        <v>159</v>
      </c>
      <c r="J632" s="221" t="s">
        <v>0</v>
      </c>
      <c r="K632" s="221" t="s">
        <v>160</v>
      </c>
      <c r="L632" s="221" t="s">
        <v>0</v>
      </c>
      <c r="M632" s="221" t="s">
        <v>368</v>
      </c>
      <c r="N632" s="48" t="s">
        <v>162</v>
      </c>
      <c r="O632" s="48" t="s">
        <v>0</v>
      </c>
      <c r="P632" s="48" t="s">
        <v>477</v>
      </c>
      <c r="Q632" s="48"/>
      <c r="R632" s="48"/>
      <c r="S632" s="48"/>
      <c r="T632" s="48"/>
      <c r="U632" s="104"/>
      <c r="V632" s="21" t="str">
        <f t="shared" si="4"/>
        <v/>
      </c>
      <c r="W632" s="22" t="str">
        <f t="shared" si="5"/>
        <v/>
      </c>
      <c r="X632" s="23"/>
      <c r="Y632" s="299"/>
      <c r="Z632" s="302"/>
      <c r="BI632" s="57"/>
      <c r="BJ632" s="57"/>
      <c r="BK632" s="57"/>
      <c r="BL632" s="57"/>
      <c r="BM632" s="57"/>
      <c r="BN632" s="57"/>
      <c r="BO632" s="57"/>
      <c r="BP632" s="57"/>
      <c r="BQ632" s="57"/>
      <c r="BR632" s="57"/>
      <c r="BS632" s="57"/>
      <c r="BT632" s="57"/>
      <c r="BU632" s="57"/>
      <c r="BV632" s="57"/>
      <c r="BW632" s="57"/>
    </row>
    <row r="633" spans="3:75" ht="21" customHeight="1">
      <c r="C633" s="266"/>
      <c r="D633" s="425"/>
      <c r="E633" s="432"/>
      <c r="F633" s="289" t="s">
        <v>79</v>
      </c>
      <c r="G633" s="250"/>
      <c r="H633" s="221" t="s">
        <v>0</v>
      </c>
      <c r="I633" s="221" t="s">
        <v>159</v>
      </c>
      <c r="J633" s="221" t="s">
        <v>0</v>
      </c>
      <c r="K633" s="221" t="s">
        <v>160</v>
      </c>
      <c r="L633" s="221" t="s">
        <v>0</v>
      </c>
      <c r="M633" s="221" t="s">
        <v>369</v>
      </c>
      <c r="N633" s="48" t="s">
        <v>162</v>
      </c>
      <c r="O633" s="48" t="s">
        <v>0</v>
      </c>
      <c r="P633" s="48" t="s">
        <v>477</v>
      </c>
      <c r="Q633" s="48"/>
      <c r="R633" s="48"/>
      <c r="S633" s="48"/>
      <c r="T633" s="48"/>
      <c r="U633" s="104"/>
      <c r="V633" s="21" t="str">
        <f t="shared" si="4"/>
        <v/>
      </c>
      <c r="W633" s="22" t="str">
        <f t="shared" si="5"/>
        <v/>
      </c>
      <c r="X633" s="23"/>
      <c r="Y633" s="299"/>
      <c r="Z633" s="302"/>
      <c r="BI633" s="57"/>
      <c r="BJ633" s="57"/>
      <c r="BK633" s="57"/>
      <c r="BL633" s="57"/>
      <c r="BM633" s="57"/>
      <c r="BN633" s="57"/>
      <c r="BO633" s="57"/>
      <c r="BP633" s="57"/>
      <c r="BQ633" s="57"/>
      <c r="BR633" s="57"/>
      <c r="BS633" s="57"/>
      <c r="BT633" s="57"/>
      <c r="BU633" s="57"/>
      <c r="BV633" s="57"/>
      <c r="BW633" s="57"/>
    </row>
    <row r="634" spans="3:75" ht="21" customHeight="1">
      <c r="C634" s="266"/>
      <c r="D634" s="425"/>
      <c r="E634" s="432"/>
      <c r="F634" s="289" t="s">
        <v>2518</v>
      </c>
      <c r="G634" s="250"/>
      <c r="H634" s="221" t="s">
        <v>0</v>
      </c>
      <c r="I634" s="221" t="s">
        <v>159</v>
      </c>
      <c r="J634" s="221" t="s">
        <v>0</v>
      </c>
      <c r="K634" s="221" t="s">
        <v>160</v>
      </c>
      <c r="L634" s="221" t="s">
        <v>0</v>
      </c>
      <c r="M634" s="221" t="s">
        <v>370</v>
      </c>
      <c r="N634" s="48" t="s">
        <v>162</v>
      </c>
      <c r="O634" s="48" t="s">
        <v>0</v>
      </c>
      <c r="P634" s="48" t="s">
        <v>477</v>
      </c>
      <c r="Q634" s="48"/>
      <c r="R634" s="48"/>
      <c r="S634" s="48"/>
      <c r="T634" s="48"/>
      <c r="U634" s="104"/>
      <c r="V634" s="21" t="str">
        <f t="shared" si="4"/>
        <v/>
      </c>
      <c r="W634" s="22" t="str">
        <f t="shared" si="5"/>
        <v/>
      </c>
      <c r="X634" s="23"/>
      <c r="Y634" s="299"/>
      <c r="Z634" s="302"/>
      <c r="BI634" s="57"/>
      <c r="BJ634" s="57"/>
      <c r="BK634" s="57"/>
      <c r="BL634" s="57"/>
      <c r="BM634" s="57"/>
      <c r="BN634" s="57"/>
      <c r="BO634" s="57"/>
      <c r="BP634" s="57"/>
      <c r="BQ634" s="57"/>
      <c r="BR634" s="57"/>
      <c r="BS634" s="57"/>
      <c r="BT634" s="57"/>
      <c r="BU634" s="57"/>
      <c r="BV634" s="57"/>
      <c r="BW634" s="57"/>
    </row>
    <row r="635" spans="3:75" ht="21" customHeight="1">
      <c r="C635" s="266"/>
      <c r="D635" s="425"/>
      <c r="E635" s="432"/>
      <c r="F635" s="289" t="s">
        <v>2519</v>
      </c>
      <c r="G635" s="250"/>
      <c r="H635" s="221" t="s">
        <v>0</v>
      </c>
      <c r="I635" s="221" t="s">
        <v>159</v>
      </c>
      <c r="J635" s="221" t="s">
        <v>0</v>
      </c>
      <c r="K635" s="221" t="s">
        <v>160</v>
      </c>
      <c r="L635" s="221" t="s">
        <v>0</v>
      </c>
      <c r="M635" s="221" t="s">
        <v>371</v>
      </c>
      <c r="N635" s="48" t="s">
        <v>162</v>
      </c>
      <c r="O635" s="48" t="s">
        <v>0</v>
      </c>
      <c r="P635" s="48" t="s">
        <v>477</v>
      </c>
      <c r="Q635" s="48"/>
      <c r="R635" s="48"/>
      <c r="S635" s="48"/>
      <c r="T635" s="48"/>
      <c r="U635" s="104"/>
      <c r="V635" s="21" t="str">
        <f t="shared" si="4"/>
        <v/>
      </c>
      <c r="W635" s="22" t="str">
        <f t="shared" si="5"/>
        <v/>
      </c>
      <c r="X635" s="23"/>
      <c r="Y635" s="299"/>
      <c r="Z635" s="302"/>
      <c r="BI635" s="57"/>
      <c r="BJ635" s="57"/>
      <c r="BK635" s="57"/>
      <c r="BL635" s="57"/>
      <c r="BM635" s="57"/>
      <c r="BN635" s="57"/>
      <c r="BO635" s="57"/>
      <c r="BP635" s="57"/>
      <c r="BQ635" s="57"/>
      <c r="BR635" s="57"/>
      <c r="BS635" s="57"/>
      <c r="BT635" s="57"/>
      <c r="BU635" s="57"/>
      <c r="BV635" s="57"/>
      <c r="BW635" s="57"/>
    </row>
    <row r="636" spans="3:75" ht="21" customHeight="1">
      <c r="C636" s="266"/>
      <c r="D636" s="425"/>
      <c r="E636" s="432"/>
      <c r="F636" s="289" t="s">
        <v>2520</v>
      </c>
      <c r="G636" s="250"/>
      <c r="H636" s="221" t="s">
        <v>0</v>
      </c>
      <c r="I636" s="221" t="s">
        <v>159</v>
      </c>
      <c r="J636" s="221" t="s">
        <v>0</v>
      </c>
      <c r="K636" s="221" t="s">
        <v>160</v>
      </c>
      <c r="L636" s="221" t="s">
        <v>0</v>
      </c>
      <c r="M636" s="221" t="s">
        <v>372</v>
      </c>
      <c r="N636" s="48" t="s">
        <v>162</v>
      </c>
      <c r="O636" s="48" t="s">
        <v>0</v>
      </c>
      <c r="P636" s="48" t="s">
        <v>477</v>
      </c>
      <c r="Q636" s="48"/>
      <c r="R636" s="48"/>
      <c r="S636" s="48"/>
      <c r="T636" s="48"/>
      <c r="U636" s="104"/>
      <c r="V636" s="21" t="str">
        <f t="shared" si="4"/>
        <v/>
      </c>
      <c r="W636" s="22" t="str">
        <f t="shared" si="5"/>
        <v/>
      </c>
      <c r="X636" s="23"/>
      <c r="Y636" s="299"/>
      <c r="Z636" s="302"/>
      <c r="BI636" s="57"/>
      <c r="BJ636" s="57"/>
      <c r="BK636" s="57"/>
      <c r="BL636" s="57"/>
      <c r="BM636" s="57"/>
      <c r="BN636" s="57"/>
      <c r="BO636" s="57"/>
      <c r="BP636" s="57"/>
      <c r="BQ636" s="57"/>
      <c r="BR636" s="57"/>
      <c r="BS636" s="57"/>
      <c r="BT636" s="57"/>
      <c r="BU636" s="57"/>
      <c r="BV636" s="57"/>
      <c r="BW636" s="57"/>
    </row>
    <row r="637" spans="3:75" ht="21" customHeight="1">
      <c r="C637" s="266"/>
      <c r="D637" s="425"/>
      <c r="E637" s="432"/>
      <c r="F637" s="289" t="s">
        <v>80</v>
      </c>
      <c r="G637" s="250"/>
      <c r="H637" s="221" t="s">
        <v>0</v>
      </c>
      <c r="I637" s="221" t="s">
        <v>159</v>
      </c>
      <c r="J637" s="221" t="s">
        <v>0</v>
      </c>
      <c r="K637" s="221" t="s">
        <v>160</v>
      </c>
      <c r="L637" s="221" t="s">
        <v>0</v>
      </c>
      <c r="M637" s="221" t="s">
        <v>373</v>
      </c>
      <c r="N637" s="48" t="s">
        <v>162</v>
      </c>
      <c r="O637" s="48" t="s">
        <v>0</v>
      </c>
      <c r="P637" s="48" t="s">
        <v>477</v>
      </c>
      <c r="Q637" s="48"/>
      <c r="R637" s="48"/>
      <c r="S637" s="48"/>
      <c r="T637" s="48"/>
      <c r="U637" s="104"/>
      <c r="V637" s="21" t="str">
        <f t="shared" si="4"/>
        <v/>
      </c>
      <c r="W637" s="22" t="str">
        <f t="shared" si="5"/>
        <v/>
      </c>
      <c r="X637" s="23"/>
      <c r="Y637" s="299"/>
      <c r="Z637" s="302"/>
      <c r="BI637" s="57"/>
      <c r="BJ637" s="57"/>
      <c r="BK637" s="57"/>
      <c r="BL637" s="57"/>
      <c r="BM637" s="57"/>
      <c r="BN637" s="57"/>
      <c r="BO637" s="57"/>
      <c r="BP637" s="57"/>
      <c r="BQ637" s="57"/>
      <c r="BR637" s="57"/>
      <c r="BS637" s="57"/>
      <c r="BT637" s="57"/>
      <c r="BU637" s="57"/>
      <c r="BV637" s="57"/>
      <c r="BW637" s="57"/>
    </row>
    <row r="638" spans="3:75" ht="21" customHeight="1">
      <c r="C638" s="266"/>
      <c r="D638" s="425"/>
      <c r="E638" s="432"/>
      <c r="F638" s="289" t="s">
        <v>2521</v>
      </c>
      <c r="G638" s="250"/>
      <c r="H638" s="221" t="s">
        <v>0</v>
      </c>
      <c r="I638" s="221" t="s">
        <v>159</v>
      </c>
      <c r="J638" s="221" t="s">
        <v>0</v>
      </c>
      <c r="K638" s="221" t="s">
        <v>160</v>
      </c>
      <c r="L638" s="221" t="s">
        <v>0</v>
      </c>
      <c r="M638" s="221" t="s">
        <v>374</v>
      </c>
      <c r="N638" s="48" t="s">
        <v>162</v>
      </c>
      <c r="O638" s="48" t="s">
        <v>0</v>
      </c>
      <c r="P638" s="48" t="s">
        <v>477</v>
      </c>
      <c r="Q638" s="48"/>
      <c r="R638" s="48"/>
      <c r="S638" s="48"/>
      <c r="T638" s="48"/>
      <c r="U638" s="104"/>
      <c r="V638" s="21" t="str">
        <f t="shared" si="4"/>
        <v/>
      </c>
      <c r="W638" s="22" t="str">
        <f t="shared" si="5"/>
        <v/>
      </c>
      <c r="X638" s="23"/>
      <c r="Y638" s="299"/>
      <c r="Z638" s="302"/>
      <c r="BI638" s="57"/>
      <c r="BJ638" s="57"/>
      <c r="BK638" s="57"/>
      <c r="BL638" s="57"/>
      <c r="BM638" s="57"/>
      <c r="BN638" s="57"/>
      <c r="BO638" s="57"/>
      <c r="BP638" s="57"/>
      <c r="BQ638" s="57"/>
      <c r="BR638" s="57"/>
      <c r="BS638" s="57"/>
      <c r="BT638" s="57"/>
      <c r="BU638" s="57"/>
      <c r="BV638" s="57"/>
      <c r="BW638" s="57"/>
    </row>
    <row r="639" spans="3:75" ht="21" customHeight="1">
      <c r="C639" s="266"/>
      <c r="D639" s="425"/>
      <c r="E639" s="432"/>
      <c r="F639" s="289" t="s">
        <v>2522</v>
      </c>
      <c r="G639" s="250"/>
      <c r="H639" s="221" t="s">
        <v>0</v>
      </c>
      <c r="I639" s="221" t="s">
        <v>159</v>
      </c>
      <c r="J639" s="221" t="s">
        <v>0</v>
      </c>
      <c r="K639" s="221" t="s">
        <v>160</v>
      </c>
      <c r="L639" s="221" t="s">
        <v>0</v>
      </c>
      <c r="M639" s="221" t="s">
        <v>375</v>
      </c>
      <c r="N639" s="48" t="s">
        <v>162</v>
      </c>
      <c r="O639" s="48" t="s">
        <v>0</v>
      </c>
      <c r="P639" s="48" t="s">
        <v>477</v>
      </c>
      <c r="Q639" s="48"/>
      <c r="R639" s="48"/>
      <c r="S639" s="48"/>
      <c r="T639" s="48"/>
      <c r="U639" s="104"/>
      <c r="V639" s="21" t="str">
        <f t="shared" si="4"/>
        <v/>
      </c>
      <c r="W639" s="22" t="str">
        <f t="shared" si="5"/>
        <v/>
      </c>
      <c r="X639" s="23"/>
      <c r="Y639" s="299"/>
      <c r="Z639" s="302"/>
      <c r="BI639" s="57"/>
      <c r="BJ639" s="57"/>
      <c r="BK639" s="57"/>
      <c r="BL639" s="57"/>
      <c r="BM639" s="57"/>
      <c r="BN639" s="57"/>
      <c r="BO639" s="57"/>
      <c r="BP639" s="57"/>
      <c r="BQ639" s="57"/>
      <c r="BR639" s="57"/>
      <c r="BS639" s="57"/>
      <c r="BT639" s="57"/>
      <c r="BU639" s="57"/>
      <c r="BV639" s="57"/>
      <c r="BW639" s="57"/>
    </row>
    <row r="640" spans="3:75" ht="21" customHeight="1">
      <c r="C640" s="266"/>
      <c r="D640" s="425"/>
      <c r="E640" s="432"/>
      <c r="F640" s="289" t="s">
        <v>2523</v>
      </c>
      <c r="G640" s="250"/>
      <c r="H640" s="221" t="s">
        <v>0</v>
      </c>
      <c r="I640" s="221" t="s">
        <v>159</v>
      </c>
      <c r="J640" s="221" t="s">
        <v>0</v>
      </c>
      <c r="K640" s="221" t="s">
        <v>160</v>
      </c>
      <c r="L640" s="221" t="s">
        <v>0</v>
      </c>
      <c r="M640" s="221" t="s">
        <v>376</v>
      </c>
      <c r="N640" s="48" t="s">
        <v>162</v>
      </c>
      <c r="O640" s="48" t="s">
        <v>0</v>
      </c>
      <c r="P640" s="48" t="s">
        <v>477</v>
      </c>
      <c r="Q640" s="48"/>
      <c r="R640" s="48"/>
      <c r="S640" s="48"/>
      <c r="T640" s="48"/>
      <c r="U640" s="104"/>
      <c r="V640" s="21" t="str">
        <f t="shared" si="4"/>
        <v/>
      </c>
      <c r="W640" s="22" t="str">
        <f t="shared" si="5"/>
        <v/>
      </c>
      <c r="X640" s="23"/>
      <c r="Y640" s="299"/>
      <c r="Z640" s="302"/>
      <c r="BI640" s="57"/>
      <c r="BJ640" s="57"/>
      <c r="BK640" s="57"/>
      <c r="BL640" s="57"/>
      <c r="BM640" s="57"/>
      <c r="BN640" s="57"/>
      <c r="BO640" s="57"/>
      <c r="BP640" s="57"/>
      <c r="BQ640" s="57"/>
      <c r="BR640" s="57"/>
      <c r="BS640" s="57"/>
      <c r="BT640" s="57"/>
      <c r="BU640" s="57"/>
      <c r="BV640" s="57"/>
      <c r="BW640" s="57"/>
    </row>
    <row r="641" spans="3:75" ht="21" customHeight="1">
      <c r="C641" s="266"/>
      <c r="D641" s="425"/>
      <c r="E641" s="432"/>
      <c r="F641" s="289" t="s">
        <v>2524</v>
      </c>
      <c r="G641" s="250"/>
      <c r="H641" s="221" t="s">
        <v>0</v>
      </c>
      <c r="I641" s="221" t="s">
        <v>159</v>
      </c>
      <c r="J641" s="221" t="s">
        <v>0</v>
      </c>
      <c r="K641" s="221" t="s">
        <v>160</v>
      </c>
      <c r="L641" s="221" t="s">
        <v>0</v>
      </c>
      <c r="M641" s="221" t="s">
        <v>377</v>
      </c>
      <c r="N641" s="48" t="s">
        <v>162</v>
      </c>
      <c r="O641" s="48" t="s">
        <v>0</v>
      </c>
      <c r="P641" s="48" t="s">
        <v>477</v>
      </c>
      <c r="Q641" s="48"/>
      <c r="R641" s="48"/>
      <c r="S641" s="48"/>
      <c r="T641" s="48"/>
      <c r="U641" s="104"/>
      <c r="V641" s="21" t="str">
        <f t="shared" si="4"/>
        <v/>
      </c>
      <c r="W641" s="22" t="str">
        <f t="shared" si="5"/>
        <v/>
      </c>
      <c r="X641" s="23"/>
      <c r="Y641" s="299"/>
      <c r="Z641" s="302"/>
      <c r="BI641" s="57"/>
      <c r="BJ641" s="57"/>
      <c r="BK641" s="57"/>
      <c r="BL641" s="57"/>
      <c r="BM641" s="57"/>
      <c r="BN641" s="57"/>
      <c r="BO641" s="57"/>
      <c r="BP641" s="57"/>
      <c r="BQ641" s="57"/>
      <c r="BR641" s="57"/>
      <c r="BS641" s="57"/>
      <c r="BT641" s="57"/>
      <c r="BU641" s="57"/>
      <c r="BV641" s="57"/>
      <c r="BW641" s="57"/>
    </row>
    <row r="642" spans="3:75" ht="21" customHeight="1">
      <c r="C642" s="266"/>
      <c r="D642" s="425"/>
      <c r="E642" s="432"/>
      <c r="F642" s="289" t="s">
        <v>2525</v>
      </c>
      <c r="G642" s="250"/>
      <c r="H642" s="221" t="s">
        <v>0</v>
      </c>
      <c r="I642" s="221" t="s">
        <v>159</v>
      </c>
      <c r="J642" s="221" t="s">
        <v>0</v>
      </c>
      <c r="K642" s="221" t="s">
        <v>160</v>
      </c>
      <c r="L642" s="221" t="s">
        <v>0</v>
      </c>
      <c r="M642" s="221" t="s">
        <v>378</v>
      </c>
      <c r="N642" s="48" t="s">
        <v>162</v>
      </c>
      <c r="O642" s="48" t="s">
        <v>0</v>
      </c>
      <c r="P642" s="48" t="s">
        <v>477</v>
      </c>
      <c r="Q642" s="48"/>
      <c r="R642" s="48"/>
      <c r="S642" s="48"/>
      <c r="T642" s="48"/>
      <c r="U642" s="104"/>
      <c r="V642" s="21" t="str">
        <f t="shared" si="4"/>
        <v/>
      </c>
      <c r="W642" s="22" t="str">
        <f t="shared" si="5"/>
        <v/>
      </c>
      <c r="X642" s="23"/>
      <c r="Y642" s="299"/>
      <c r="Z642" s="302"/>
      <c r="BI642" s="57"/>
      <c r="BJ642" s="57"/>
      <c r="BK642" s="57"/>
      <c r="BL642" s="57"/>
      <c r="BM642" s="57"/>
      <c r="BN642" s="57"/>
      <c r="BO642" s="57"/>
      <c r="BP642" s="57"/>
      <c r="BQ642" s="57"/>
      <c r="BR642" s="57"/>
      <c r="BS642" s="57"/>
      <c r="BT642" s="57"/>
      <c r="BU642" s="57"/>
      <c r="BV642" s="57"/>
      <c r="BW642" s="57"/>
    </row>
    <row r="643" spans="3:75" ht="21" customHeight="1">
      <c r="C643" s="266"/>
      <c r="D643" s="425"/>
      <c r="E643" s="432"/>
      <c r="F643" s="289" t="s">
        <v>2526</v>
      </c>
      <c r="G643" s="250"/>
      <c r="H643" s="221" t="s">
        <v>0</v>
      </c>
      <c r="I643" s="221" t="s">
        <v>159</v>
      </c>
      <c r="J643" s="221" t="s">
        <v>0</v>
      </c>
      <c r="K643" s="221" t="s">
        <v>160</v>
      </c>
      <c r="L643" s="221" t="s">
        <v>0</v>
      </c>
      <c r="M643" s="221" t="s">
        <v>379</v>
      </c>
      <c r="N643" s="48" t="s">
        <v>162</v>
      </c>
      <c r="O643" s="48" t="s">
        <v>0</v>
      </c>
      <c r="P643" s="48" t="s">
        <v>477</v>
      </c>
      <c r="Q643" s="48"/>
      <c r="R643" s="48"/>
      <c r="S643" s="48"/>
      <c r="T643" s="48"/>
      <c r="U643" s="104"/>
      <c r="V643" s="21" t="str">
        <f t="shared" si="4"/>
        <v/>
      </c>
      <c r="W643" s="22" t="str">
        <f t="shared" si="5"/>
        <v/>
      </c>
      <c r="X643" s="23"/>
      <c r="Y643" s="299"/>
      <c r="Z643" s="302"/>
      <c r="BI643" s="57"/>
      <c r="BJ643" s="57"/>
      <c r="BK643" s="57"/>
      <c r="BL643" s="57"/>
      <c r="BM643" s="57"/>
      <c r="BN643" s="57"/>
      <c r="BO643" s="57"/>
      <c r="BP643" s="57"/>
      <c r="BQ643" s="57"/>
      <c r="BR643" s="57"/>
      <c r="BS643" s="57"/>
      <c r="BT643" s="57"/>
      <c r="BU643" s="57"/>
      <c r="BV643" s="57"/>
      <c r="BW643" s="57"/>
    </row>
    <row r="644" spans="3:75" ht="21" customHeight="1">
      <c r="C644" s="266"/>
      <c r="D644" s="425"/>
      <c r="E644" s="432"/>
      <c r="F644" s="289" t="s">
        <v>2527</v>
      </c>
      <c r="G644" s="250"/>
      <c r="H644" s="221" t="s">
        <v>0</v>
      </c>
      <c r="I644" s="221" t="s">
        <v>159</v>
      </c>
      <c r="J644" s="221" t="s">
        <v>0</v>
      </c>
      <c r="K644" s="221" t="s">
        <v>160</v>
      </c>
      <c r="L644" s="221" t="s">
        <v>0</v>
      </c>
      <c r="M644" s="221" t="s">
        <v>380</v>
      </c>
      <c r="N644" s="48" t="s">
        <v>162</v>
      </c>
      <c r="O644" s="48" t="s">
        <v>0</v>
      </c>
      <c r="P644" s="48" t="s">
        <v>477</v>
      </c>
      <c r="Q644" s="48"/>
      <c r="R644" s="48"/>
      <c r="S644" s="48"/>
      <c r="T644" s="48"/>
      <c r="U644" s="104"/>
      <c r="V644" s="21" t="str">
        <f t="shared" si="4"/>
        <v/>
      </c>
      <c r="W644" s="22" t="str">
        <f t="shared" si="5"/>
        <v/>
      </c>
      <c r="X644" s="23"/>
      <c r="Y644" s="299"/>
      <c r="Z644" s="302"/>
      <c r="BI644" s="57"/>
      <c r="BJ644" s="57"/>
      <c r="BK644" s="57"/>
      <c r="BL644" s="57"/>
      <c r="BM644" s="57"/>
      <c r="BN644" s="57"/>
      <c r="BO644" s="57"/>
      <c r="BP644" s="57"/>
      <c r="BQ644" s="57"/>
      <c r="BR644" s="57"/>
      <c r="BS644" s="57"/>
      <c r="BT644" s="57"/>
      <c r="BU644" s="57"/>
      <c r="BV644" s="57"/>
      <c r="BW644" s="57"/>
    </row>
    <row r="645" spans="3:75" ht="21" customHeight="1">
      <c r="C645" s="266"/>
      <c r="D645" s="425"/>
      <c r="E645" s="432"/>
      <c r="F645" s="289" t="s">
        <v>81</v>
      </c>
      <c r="G645" s="250"/>
      <c r="H645" s="221" t="s">
        <v>0</v>
      </c>
      <c r="I645" s="221" t="s">
        <v>159</v>
      </c>
      <c r="J645" s="221" t="s">
        <v>0</v>
      </c>
      <c r="K645" s="221" t="s">
        <v>160</v>
      </c>
      <c r="L645" s="221" t="s">
        <v>0</v>
      </c>
      <c r="M645" s="221" t="s">
        <v>381</v>
      </c>
      <c r="N645" s="48" t="s">
        <v>162</v>
      </c>
      <c r="O645" s="48" t="s">
        <v>0</v>
      </c>
      <c r="P645" s="48" t="s">
        <v>477</v>
      </c>
      <c r="Q645" s="48"/>
      <c r="R645" s="48"/>
      <c r="S645" s="48"/>
      <c r="T645" s="48"/>
      <c r="U645" s="104"/>
      <c r="V645" s="21" t="str">
        <f t="shared" si="4"/>
        <v/>
      </c>
      <c r="W645" s="22" t="str">
        <f t="shared" si="5"/>
        <v/>
      </c>
      <c r="X645" s="23"/>
      <c r="Y645" s="299"/>
      <c r="Z645" s="302"/>
      <c r="BI645" s="57"/>
      <c r="BJ645" s="57"/>
      <c r="BK645" s="57"/>
      <c r="BL645" s="57"/>
      <c r="BM645" s="57"/>
      <c r="BN645" s="57"/>
      <c r="BO645" s="57"/>
      <c r="BP645" s="57"/>
      <c r="BQ645" s="57"/>
      <c r="BR645" s="57"/>
      <c r="BS645" s="57"/>
      <c r="BT645" s="57"/>
      <c r="BU645" s="57"/>
      <c r="BV645" s="57"/>
      <c r="BW645" s="57"/>
    </row>
    <row r="646" spans="3:75" ht="21" customHeight="1">
      <c r="C646" s="266"/>
      <c r="D646" s="425"/>
      <c r="E646" s="432"/>
      <c r="F646" s="289" t="s">
        <v>2528</v>
      </c>
      <c r="G646" s="250"/>
      <c r="H646" s="221" t="s">
        <v>0</v>
      </c>
      <c r="I646" s="221" t="s">
        <v>159</v>
      </c>
      <c r="J646" s="221" t="s">
        <v>0</v>
      </c>
      <c r="K646" s="221" t="s">
        <v>160</v>
      </c>
      <c r="L646" s="221" t="s">
        <v>0</v>
      </c>
      <c r="M646" s="221" t="s">
        <v>382</v>
      </c>
      <c r="N646" s="48" t="s">
        <v>162</v>
      </c>
      <c r="O646" s="48" t="s">
        <v>0</v>
      </c>
      <c r="P646" s="48" t="s">
        <v>477</v>
      </c>
      <c r="Q646" s="48"/>
      <c r="R646" s="48"/>
      <c r="S646" s="48"/>
      <c r="T646" s="48"/>
      <c r="U646" s="104"/>
      <c r="V646" s="21" t="str">
        <f t="shared" si="4"/>
        <v/>
      </c>
      <c r="W646" s="22" t="str">
        <f t="shared" si="5"/>
        <v/>
      </c>
      <c r="X646" s="23"/>
      <c r="Y646" s="299"/>
      <c r="Z646" s="302"/>
      <c r="BI646" s="57"/>
      <c r="BJ646" s="57"/>
      <c r="BK646" s="57"/>
      <c r="BL646" s="57"/>
      <c r="BM646" s="57"/>
      <c r="BN646" s="57"/>
      <c r="BO646" s="57"/>
      <c r="BP646" s="57"/>
      <c r="BQ646" s="57"/>
      <c r="BR646" s="57"/>
      <c r="BS646" s="57"/>
      <c r="BT646" s="57"/>
      <c r="BU646" s="57"/>
      <c r="BV646" s="57"/>
      <c r="BW646" s="57"/>
    </row>
    <row r="647" spans="3:75" ht="21" customHeight="1">
      <c r="C647" s="266"/>
      <c r="D647" s="425"/>
      <c r="E647" s="432"/>
      <c r="F647" s="289" t="s">
        <v>2529</v>
      </c>
      <c r="G647" s="250"/>
      <c r="H647" s="221" t="s">
        <v>0</v>
      </c>
      <c r="I647" s="221" t="s">
        <v>159</v>
      </c>
      <c r="J647" s="221" t="s">
        <v>0</v>
      </c>
      <c r="K647" s="221" t="s">
        <v>160</v>
      </c>
      <c r="L647" s="221" t="s">
        <v>0</v>
      </c>
      <c r="M647" s="221" t="s">
        <v>383</v>
      </c>
      <c r="N647" s="48" t="s">
        <v>162</v>
      </c>
      <c r="O647" s="48" t="s">
        <v>0</v>
      </c>
      <c r="P647" s="48" t="s">
        <v>477</v>
      </c>
      <c r="Q647" s="48"/>
      <c r="R647" s="48"/>
      <c r="S647" s="48"/>
      <c r="T647" s="48"/>
      <c r="U647" s="104"/>
      <c r="V647" s="21" t="str">
        <f t="shared" si="4"/>
        <v/>
      </c>
      <c r="W647" s="22" t="str">
        <f t="shared" si="5"/>
        <v/>
      </c>
      <c r="X647" s="23"/>
      <c r="Y647" s="299"/>
      <c r="Z647" s="302"/>
      <c r="BI647" s="57"/>
      <c r="BJ647" s="57"/>
      <c r="BK647" s="57"/>
      <c r="BL647" s="57"/>
      <c r="BM647" s="57"/>
      <c r="BN647" s="57"/>
      <c r="BO647" s="57"/>
      <c r="BP647" s="57"/>
      <c r="BQ647" s="57"/>
      <c r="BR647" s="57"/>
      <c r="BS647" s="57"/>
      <c r="BT647" s="57"/>
      <c r="BU647" s="57"/>
      <c r="BV647" s="57"/>
      <c r="BW647" s="57"/>
    </row>
    <row r="648" spans="3:75" ht="21" customHeight="1">
      <c r="C648" s="266"/>
      <c r="D648" s="425"/>
      <c r="E648" s="432"/>
      <c r="F648" s="289" t="s">
        <v>82</v>
      </c>
      <c r="G648" s="250"/>
      <c r="H648" s="221" t="s">
        <v>0</v>
      </c>
      <c r="I648" s="221" t="s">
        <v>159</v>
      </c>
      <c r="J648" s="221" t="s">
        <v>0</v>
      </c>
      <c r="K648" s="221" t="s">
        <v>160</v>
      </c>
      <c r="L648" s="221" t="s">
        <v>0</v>
      </c>
      <c r="M648" s="221" t="s">
        <v>385</v>
      </c>
      <c r="N648" s="48" t="s">
        <v>162</v>
      </c>
      <c r="O648" s="48" t="s">
        <v>0</v>
      </c>
      <c r="P648" s="48" t="s">
        <v>477</v>
      </c>
      <c r="Q648" s="48"/>
      <c r="R648" s="48"/>
      <c r="S648" s="48"/>
      <c r="T648" s="48"/>
      <c r="U648" s="104"/>
      <c r="V648" s="21" t="str">
        <f t="shared" si="4"/>
        <v/>
      </c>
      <c r="W648" s="22" t="str">
        <f t="shared" si="5"/>
        <v/>
      </c>
      <c r="X648" s="23"/>
      <c r="Y648" s="299"/>
      <c r="Z648" s="302"/>
      <c r="BI648" s="57"/>
      <c r="BJ648" s="57"/>
      <c r="BK648" s="57"/>
      <c r="BL648" s="57"/>
      <c r="BM648" s="57"/>
      <c r="BN648" s="57"/>
      <c r="BO648" s="57"/>
      <c r="BP648" s="57"/>
      <c r="BQ648" s="57"/>
      <c r="BR648" s="57"/>
      <c r="BS648" s="57"/>
      <c r="BT648" s="57"/>
      <c r="BU648" s="57"/>
      <c r="BV648" s="57"/>
      <c r="BW648" s="57"/>
    </row>
    <row r="649" spans="3:75" ht="21" customHeight="1">
      <c r="C649" s="266"/>
      <c r="D649" s="425"/>
      <c r="E649" s="432"/>
      <c r="F649" s="289" t="s">
        <v>2530</v>
      </c>
      <c r="G649" s="250"/>
      <c r="H649" s="221" t="s">
        <v>0</v>
      </c>
      <c r="I649" s="221" t="s">
        <v>159</v>
      </c>
      <c r="J649" s="221" t="s">
        <v>0</v>
      </c>
      <c r="K649" s="221" t="s">
        <v>160</v>
      </c>
      <c r="L649" s="221" t="s">
        <v>0</v>
      </c>
      <c r="M649" s="221" t="s">
        <v>387</v>
      </c>
      <c r="N649" s="48" t="s">
        <v>162</v>
      </c>
      <c r="O649" s="48" t="s">
        <v>0</v>
      </c>
      <c r="P649" s="48" t="s">
        <v>477</v>
      </c>
      <c r="Q649" s="48"/>
      <c r="R649" s="48"/>
      <c r="S649" s="48"/>
      <c r="T649" s="48"/>
      <c r="U649" s="104"/>
      <c r="V649" s="21" t="str">
        <f t="shared" si="4"/>
        <v/>
      </c>
      <c r="W649" s="22" t="str">
        <f t="shared" si="5"/>
        <v/>
      </c>
      <c r="X649" s="23"/>
      <c r="Y649" s="299"/>
      <c r="Z649" s="302"/>
      <c r="BI649" s="57"/>
      <c r="BJ649" s="57"/>
      <c r="BK649" s="57"/>
      <c r="BL649" s="57"/>
      <c r="BM649" s="57"/>
      <c r="BN649" s="57"/>
      <c r="BO649" s="57"/>
      <c r="BP649" s="57"/>
      <c r="BQ649" s="57"/>
      <c r="BR649" s="57"/>
      <c r="BS649" s="57"/>
      <c r="BT649" s="57"/>
      <c r="BU649" s="57"/>
      <c r="BV649" s="57"/>
      <c r="BW649" s="57"/>
    </row>
    <row r="650" spans="3:75" ht="21" customHeight="1">
      <c r="C650" s="266"/>
      <c r="D650" s="425"/>
      <c r="E650" s="432"/>
      <c r="F650" s="289" t="s">
        <v>83</v>
      </c>
      <c r="G650" s="250"/>
      <c r="H650" s="221" t="s">
        <v>0</v>
      </c>
      <c r="I650" s="221" t="s">
        <v>159</v>
      </c>
      <c r="J650" s="221" t="s">
        <v>0</v>
      </c>
      <c r="K650" s="221" t="s">
        <v>160</v>
      </c>
      <c r="L650" s="221" t="s">
        <v>0</v>
      </c>
      <c r="M650" s="221" t="s">
        <v>388</v>
      </c>
      <c r="N650" s="48" t="s">
        <v>162</v>
      </c>
      <c r="O650" s="48" t="s">
        <v>0</v>
      </c>
      <c r="P650" s="48" t="s">
        <v>477</v>
      </c>
      <c r="Q650" s="48"/>
      <c r="R650" s="48"/>
      <c r="S650" s="48"/>
      <c r="T650" s="48"/>
      <c r="U650" s="104"/>
      <c r="V650" s="21" t="str">
        <f t="shared" si="4"/>
        <v/>
      </c>
      <c r="W650" s="22" t="str">
        <f t="shared" si="5"/>
        <v/>
      </c>
      <c r="X650" s="23"/>
      <c r="Y650" s="299"/>
      <c r="Z650" s="302"/>
      <c r="BI650" s="57"/>
      <c r="BJ650" s="57"/>
      <c r="BK650" s="57"/>
      <c r="BL650" s="57"/>
      <c r="BM650" s="57"/>
      <c r="BN650" s="57"/>
      <c r="BO650" s="57"/>
      <c r="BP650" s="57"/>
      <c r="BQ650" s="57"/>
      <c r="BR650" s="57"/>
      <c r="BS650" s="57"/>
      <c r="BT650" s="57"/>
      <c r="BU650" s="57"/>
      <c r="BV650" s="57"/>
      <c r="BW650" s="57"/>
    </row>
    <row r="651" spans="3:75" ht="21" customHeight="1">
      <c r="C651" s="266"/>
      <c r="D651" s="425"/>
      <c r="E651" s="432"/>
      <c r="F651" s="289" t="s">
        <v>2531</v>
      </c>
      <c r="G651" s="250"/>
      <c r="H651" s="221" t="s">
        <v>0</v>
      </c>
      <c r="I651" s="221" t="s">
        <v>159</v>
      </c>
      <c r="J651" s="221" t="s">
        <v>0</v>
      </c>
      <c r="K651" s="221" t="s">
        <v>160</v>
      </c>
      <c r="L651" s="221" t="s">
        <v>0</v>
      </c>
      <c r="M651" s="221" t="s">
        <v>389</v>
      </c>
      <c r="N651" s="48" t="s">
        <v>162</v>
      </c>
      <c r="O651" s="48" t="s">
        <v>0</v>
      </c>
      <c r="P651" s="48" t="s">
        <v>477</v>
      </c>
      <c r="Q651" s="48"/>
      <c r="R651" s="48"/>
      <c r="S651" s="48"/>
      <c r="T651" s="48"/>
      <c r="U651" s="104"/>
      <c r="V651" s="21" t="str">
        <f t="shared" si="4"/>
        <v/>
      </c>
      <c r="W651" s="22" t="str">
        <f t="shared" si="5"/>
        <v/>
      </c>
      <c r="X651" s="23"/>
      <c r="Y651" s="299"/>
      <c r="Z651" s="302"/>
      <c r="BI651" s="57"/>
      <c r="BJ651" s="57"/>
      <c r="BK651" s="57"/>
      <c r="BL651" s="57"/>
      <c r="BM651" s="57"/>
      <c r="BN651" s="57"/>
      <c r="BO651" s="57"/>
      <c r="BP651" s="57"/>
      <c r="BQ651" s="57"/>
      <c r="BR651" s="57"/>
      <c r="BS651" s="57"/>
      <c r="BT651" s="57"/>
      <c r="BU651" s="57"/>
      <c r="BV651" s="57"/>
      <c r="BW651" s="57"/>
    </row>
    <row r="652" spans="3:75" ht="21" customHeight="1">
      <c r="C652" s="266"/>
      <c r="D652" s="425"/>
      <c r="E652" s="432"/>
      <c r="F652" s="289" t="s">
        <v>2532</v>
      </c>
      <c r="G652" s="250"/>
      <c r="H652" s="221" t="s">
        <v>0</v>
      </c>
      <c r="I652" s="221" t="s">
        <v>159</v>
      </c>
      <c r="J652" s="221" t="s">
        <v>0</v>
      </c>
      <c r="K652" s="221" t="s">
        <v>160</v>
      </c>
      <c r="L652" s="221" t="s">
        <v>0</v>
      </c>
      <c r="M652" s="221" t="s">
        <v>390</v>
      </c>
      <c r="N652" s="48" t="s">
        <v>162</v>
      </c>
      <c r="O652" s="48" t="s">
        <v>0</v>
      </c>
      <c r="P652" s="48" t="s">
        <v>477</v>
      </c>
      <c r="Q652" s="48"/>
      <c r="R652" s="48"/>
      <c r="S652" s="48"/>
      <c r="T652" s="48"/>
      <c r="U652" s="104"/>
      <c r="V652" s="21" t="str">
        <f t="shared" si="4"/>
        <v/>
      </c>
      <c r="W652" s="22" t="str">
        <f t="shared" si="5"/>
        <v/>
      </c>
      <c r="X652" s="23"/>
      <c r="Y652" s="299"/>
      <c r="Z652" s="302"/>
      <c r="BI652" s="57"/>
      <c r="BJ652" s="57"/>
      <c r="BK652" s="57"/>
      <c r="BL652" s="57"/>
      <c r="BM652" s="57"/>
      <c r="BN652" s="57"/>
      <c r="BO652" s="57"/>
      <c r="BP652" s="57"/>
      <c r="BQ652" s="57"/>
      <c r="BR652" s="57"/>
      <c r="BS652" s="57"/>
      <c r="BT652" s="57"/>
      <c r="BU652" s="57"/>
      <c r="BV652" s="57"/>
      <c r="BW652" s="57"/>
    </row>
    <row r="653" spans="3:75" ht="21" customHeight="1">
      <c r="C653" s="266"/>
      <c r="D653" s="425"/>
      <c r="E653" s="432"/>
      <c r="F653" s="289" t="s">
        <v>2533</v>
      </c>
      <c r="G653" s="250"/>
      <c r="H653" s="221" t="s">
        <v>0</v>
      </c>
      <c r="I653" s="221" t="s">
        <v>159</v>
      </c>
      <c r="J653" s="221" t="s">
        <v>0</v>
      </c>
      <c r="K653" s="221" t="s">
        <v>160</v>
      </c>
      <c r="L653" s="221" t="s">
        <v>0</v>
      </c>
      <c r="M653" s="221" t="s">
        <v>391</v>
      </c>
      <c r="N653" s="48" t="s">
        <v>162</v>
      </c>
      <c r="O653" s="48" t="s">
        <v>0</v>
      </c>
      <c r="P653" s="48" t="s">
        <v>477</v>
      </c>
      <c r="Q653" s="48"/>
      <c r="R653" s="48"/>
      <c r="S653" s="48"/>
      <c r="T653" s="48"/>
      <c r="U653" s="104"/>
      <c r="V653" s="21" t="str">
        <f t="shared" si="4"/>
        <v/>
      </c>
      <c r="W653" s="22" t="str">
        <f t="shared" si="5"/>
        <v/>
      </c>
      <c r="X653" s="23"/>
      <c r="Y653" s="299"/>
      <c r="Z653" s="302"/>
      <c r="BI653" s="57"/>
      <c r="BJ653" s="57"/>
      <c r="BK653" s="57"/>
      <c r="BL653" s="57"/>
      <c r="BM653" s="57"/>
      <c r="BN653" s="57"/>
      <c r="BO653" s="57"/>
      <c r="BP653" s="57"/>
      <c r="BQ653" s="57"/>
      <c r="BR653" s="57"/>
      <c r="BS653" s="57"/>
      <c r="BT653" s="57"/>
      <c r="BU653" s="57"/>
      <c r="BV653" s="57"/>
      <c r="BW653" s="57"/>
    </row>
    <row r="654" spans="3:75" ht="21" customHeight="1">
      <c r="C654" s="266"/>
      <c r="D654" s="425"/>
      <c r="E654" s="432"/>
      <c r="F654" s="289" t="s">
        <v>84</v>
      </c>
      <c r="G654" s="250"/>
      <c r="H654" s="221" t="s">
        <v>0</v>
      </c>
      <c r="I654" s="221" t="s">
        <v>159</v>
      </c>
      <c r="J654" s="221" t="s">
        <v>0</v>
      </c>
      <c r="K654" s="221" t="s">
        <v>160</v>
      </c>
      <c r="L654" s="221" t="s">
        <v>0</v>
      </c>
      <c r="M654" s="221" t="s">
        <v>392</v>
      </c>
      <c r="N654" s="48" t="s">
        <v>162</v>
      </c>
      <c r="O654" s="48" t="s">
        <v>0</v>
      </c>
      <c r="P654" s="48" t="s">
        <v>477</v>
      </c>
      <c r="Q654" s="48"/>
      <c r="R654" s="48"/>
      <c r="S654" s="48"/>
      <c r="T654" s="48"/>
      <c r="U654" s="104"/>
      <c r="V654" s="21" t="str">
        <f t="shared" si="4"/>
        <v/>
      </c>
      <c r="W654" s="22" t="str">
        <f t="shared" si="5"/>
        <v/>
      </c>
      <c r="X654" s="23"/>
      <c r="Y654" s="299"/>
      <c r="Z654" s="302"/>
      <c r="BI654" s="57"/>
      <c r="BJ654" s="57"/>
      <c r="BK654" s="57"/>
      <c r="BL654" s="57"/>
      <c r="BM654" s="57"/>
      <c r="BN654" s="57"/>
      <c r="BO654" s="57"/>
      <c r="BP654" s="57"/>
      <c r="BQ654" s="57"/>
      <c r="BR654" s="57"/>
      <c r="BS654" s="57"/>
      <c r="BT654" s="57"/>
      <c r="BU654" s="57"/>
      <c r="BV654" s="57"/>
      <c r="BW654" s="57"/>
    </row>
    <row r="655" spans="3:75" ht="21" customHeight="1">
      <c r="C655" s="266"/>
      <c r="D655" s="425"/>
      <c r="E655" s="432"/>
      <c r="F655" s="289" t="s">
        <v>2534</v>
      </c>
      <c r="G655" s="250"/>
      <c r="H655" s="221" t="s">
        <v>0</v>
      </c>
      <c r="I655" s="221" t="s">
        <v>159</v>
      </c>
      <c r="J655" s="221" t="s">
        <v>0</v>
      </c>
      <c r="K655" s="221" t="s">
        <v>160</v>
      </c>
      <c r="L655" s="221" t="s">
        <v>0</v>
      </c>
      <c r="M655" s="221" t="s">
        <v>386</v>
      </c>
      <c r="N655" s="48" t="s">
        <v>162</v>
      </c>
      <c r="O655" s="48" t="s">
        <v>0</v>
      </c>
      <c r="P655" s="48" t="s">
        <v>477</v>
      </c>
      <c r="Q655" s="48"/>
      <c r="R655" s="48"/>
      <c r="S655" s="48"/>
      <c r="T655" s="48"/>
      <c r="U655" s="104"/>
      <c r="V655" s="21" t="str">
        <f t="shared" si="4"/>
        <v/>
      </c>
      <c r="W655" s="22" t="str">
        <f t="shared" si="5"/>
        <v/>
      </c>
      <c r="X655" s="23"/>
      <c r="Y655" s="299"/>
      <c r="Z655" s="302"/>
      <c r="BI655" s="57"/>
      <c r="BJ655" s="57"/>
      <c r="BK655" s="57"/>
      <c r="BL655" s="57"/>
      <c r="BM655" s="57"/>
      <c r="BN655" s="57"/>
      <c r="BO655" s="57"/>
      <c r="BP655" s="57"/>
      <c r="BQ655" s="57"/>
      <c r="BR655" s="57"/>
      <c r="BS655" s="57"/>
      <c r="BT655" s="57"/>
      <c r="BU655" s="57"/>
      <c r="BV655" s="57"/>
      <c r="BW655" s="57"/>
    </row>
    <row r="656" spans="3:75" ht="21" customHeight="1">
      <c r="C656" s="266"/>
      <c r="D656" s="425"/>
      <c r="E656" s="432"/>
      <c r="F656" s="289" t="s">
        <v>2535</v>
      </c>
      <c r="G656" s="250"/>
      <c r="H656" s="221" t="s">
        <v>0</v>
      </c>
      <c r="I656" s="221" t="s">
        <v>159</v>
      </c>
      <c r="J656" s="221" t="s">
        <v>0</v>
      </c>
      <c r="K656" s="221" t="s">
        <v>160</v>
      </c>
      <c r="L656" s="221" t="s">
        <v>0</v>
      </c>
      <c r="M656" s="221" t="s">
        <v>393</v>
      </c>
      <c r="N656" s="48" t="s">
        <v>162</v>
      </c>
      <c r="O656" s="48" t="s">
        <v>0</v>
      </c>
      <c r="P656" s="48" t="s">
        <v>477</v>
      </c>
      <c r="Q656" s="48"/>
      <c r="R656" s="48"/>
      <c r="S656" s="48"/>
      <c r="T656" s="48"/>
      <c r="U656" s="104"/>
      <c r="V656" s="21" t="str">
        <f t="shared" si="4"/>
        <v/>
      </c>
      <c r="W656" s="22" t="str">
        <f t="shared" si="5"/>
        <v/>
      </c>
      <c r="X656" s="23"/>
      <c r="Y656" s="299"/>
      <c r="Z656" s="302"/>
      <c r="BI656" s="57"/>
      <c r="BJ656" s="57"/>
      <c r="BK656" s="57"/>
      <c r="BL656" s="57"/>
      <c r="BM656" s="57"/>
      <c r="BN656" s="57"/>
      <c r="BO656" s="57"/>
      <c r="BP656" s="57"/>
      <c r="BQ656" s="57"/>
      <c r="BR656" s="57"/>
      <c r="BS656" s="57"/>
      <c r="BT656" s="57"/>
      <c r="BU656" s="57"/>
      <c r="BV656" s="57"/>
      <c r="BW656" s="57"/>
    </row>
    <row r="657" spans="3:75" ht="21" customHeight="1">
      <c r="C657" s="266"/>
      <c r="D657" s="425"/>
      <c r="E657" s="432"/>
      <c r="F657" s="289" t="s">
        <v>2536</v>
      </c>
      <c r="G657" s="250"/>
      <c r="H657" s="221" t="s">
        <v>0</v>
      </c>
      <c r="I657" s="221" t="s">
        <v>159</v>
      </c>
      <c r="J657" s="221" t="s">
        <v>0</v>
      </c>
      <c r="K657" s="221" t="s">
        <v>160</v>
      </c>
      <c r="L657" s="221" t="s">
        <v>0</v>
      </c>
      <c r="M657" s="221" t="s">
        <v>394</v>
      </c>
      <c r="N657" s="48" t="s">
        <v>162</v>
      </c>
      <c r="O657" s="48" t="s">
        <v>0</v>
      </c>
      <c r="P657" s="48" t="s">
        <v>477</v>
      </c>
      <c r="Q657" s="48"/>
      <c r="R657" s="48"/>
      <c r="S657" s="48"/>
      <c r="T657" s="48"/>
      <c r="U657" s="104"/>
      <c r="V657" s="21" t="str">
        <f t="shared" si="4"/>
        <v/>
      </c>
      <c r="W657" s="22" t="str">
        <f t="shared" si="5"/>
        <v/>
      </c>
      <c r="X657" s="23"/>
      <c r="Y657" s="299"/>
      <c r="Z657" s="299"/>
      <c r="AD657" s="300"/>
      <c r="AE657" s="300"/>
      <c r="AF657" s="300"/>
      <c r="AG657" s="300"/>
      <c r="AH657" s="300"/>
      <c r="AI657" s="300"/>
      <c r="AJ657" s="300"/>
      <c r="AK657" s="300"/>
      <c r="AL657" s="300"/>
      <c r="AM657" s="300"/>
      <c r="AN657" s="300"/>
      <c r="AO657" s="300"/>
      <c r="AP657" s="300"/>
      <c r="AQ657" s="300"/>
      <c r="AR657" s="300"/>
      <c r="AS657" s="300"/>
      <c r="BI657" s="57"/>
      <c r="BJ657" s="57"/>
      <c r="BK657" s="57"/>
      <c r="BL657" s="57"/>
      <c r="BM657" s="57"/>
      <c r="BN657" s="57"/>
      <c r="BO657" s="57"/>
      <c r="BP657" s="57"/>
      <c r="BQ657" s="57"/>
      <c r="BR657" s="57"/>
      <c r="BS657" s="57"/>
      <c r="BT657" s="57"/>
      <c r="BU657" s="57"/>
      <c r="BV657" s="57"/>
      <c r="BW657" s="57"/>
    </row>
    <row r="658" spans="3:75" ht="21" customHeight="1">
      <c r="C658" s="266"/>
      <c r="D658" s="425"/>
      <c r="E658" s="432"/>
      <c r="F658" s="289" t="s">
        <v>85</v>
      </c>
      <c r="G658" s="250"/>
      <c r="H658" s="221" t="s">
        <v>0</v>
      </c>
      <c r="I658" s="221" t="s">
        <v>159</v>
      </c>
      <c r="J658" s="221" t="s">
        <v>0</v>
      </c>
      <c r="K658" s="221" t="s">
        <v>160</v>
      </c>
      <c r="L658" s="221" t="s">
        <v>0</v>
      </c>
      <c r="M658" s="221" t="s">
        <v>395</v>
      </c>
      <c r="N658" s="48" t="s">
        <v>162</v>
      </c>
      <c r="O658" s="48" t="s">
        <v>0</v>
      </c>
      <c r="P658" s="48" t="s">
        <v>477</v>
      </c>
      <c r="Q658" s="48"/>
      <c r="R658" s="48"/>
      <c r="S658" s="48"/>
      <c r="T658" s="48"/>
      <c r="U658" s="104"/>
      <c r="V658" s="21" t="str">
        <f t="shared" ref="V658:V690" si="6">IF(OR(AND(V206="",W206=""),AND(V432="",W432=""),AND(W206="X",W432="X"),OR(W206="M",W432="M")),"",SUM(V206,V432))</f>
        <v/>
      </c>
      <c r="W658" s="22" t="str">
        <f t="shared" ref="W658:W690" si="7">IF(AND(AND(W206="X",W432="X"),SUM(V206,V432)=0,ISNUMBER(V658)),"",IF(OR(W206="M",W432="M"),"M",IF(AND(W206=W432,OR(W206="X",W206="W",W206="Z")),UPPER(W206),"")))</f>
        <v/>
      </c>
      <c r="X658" s="23"/>
      <c r="Y658" s="299"/>
      <c r="Z658" s="299"/>
      <c r="AD658" s="300"/>
      <c r="AE658" s="300"/>
      <c r="AF658" s="300"/>
      <c r="AG658" s="300"/>
      <c r="AH658" s="300"/>
      <c r="AI658" s="300"/>
      <c r="AJ658" s="300"/>
      <c r="AK658" s="300"/>
      <c r="AL658" s="300"/>
      <c r="AM658" s="300"/>
      <c r="AN658" s="300"/>
      <c r="AO658" s="300"/>
      <c r="AP658" s="300"/>
      <c r="AQ658" s="300"/>
      <c r="AR658" s="300"/>
      <c r="AS658" s="300"/>
      <c r="BI658" s="57"/>
      <c r="BJ658" s="57"/>
      <c r="BK658" s="57"/>
      <c r="BL658" s="57"/>
      <c r="BM658" s="57"/>
      <c r="BN658" s="57"/>
      <c r="BO658" s="57"/>
      <c r="BP658" s="57"/>
      <c r="BQ658" s="57"/>
      <c r="BR658" s="57"/>
      <c r="BS658" s="57"/>
      <c r="BT658" s="57"/>
      <c r="BU658" s="57"/>
      <c r="BV658" s="57"/>
      <c r="BW658" s="57"/>
    </row>
    <row r="659" spans="3:75" ht="21" customHeight="1">
      <c r="C659" s="266"/>
      <c r="D659" s="425"/>
      <c r="E659" s="432"/>
      <c r="F659" s="289" t="s">
        <v>86</v>
      </c>
      <c r="G659" s="250"/>
      <c r="H659" s="221" t="s">
        <v>0</v>
      </c>
      <c r="I659" s="221" t="s">
        <v>159</v>
      </c>
      <c r="J659" s="221" t="s">
        <v>0</v>
      </c>
      <c r="K659" s="221" t="s">
        <v>160</v>
      </c>
      <c r="L659" s="221" t="s">
        <v>0</v>
      </c>
      <c r="M659" s="221" t="s">
        <v>396</v>
      </c>
      <c r="N659" s="48" t="s">
        <v>162</v>
      </c>
      <c r="O659" s="48" t="s">
        <v>0</v>
      </c>
      <c r="P659" s="48" t="s">
        <v>477</v>
      </c>
      <c r="Q659" s="48"/>
      <c r="R659" s="48"/>
      <c r="S659" s="48"/>
      <c r="T659" s="48"/>
      <c r="U659" s="104"/>
      <c r="V659" s="21" t="str">
        <f t="shared" si="6"/>
        <v/>
      </c>
      <c r="W659" s="22" t="str">
        <f t="shared" si="7"/>
        <v/>
      </c>
      <c r="X659" s="23"/>
      <c r="Y659" s="299"/>
      <c r="Z659" s="299"/>
      <c r="AD659" s="300"/>
      <c r="AE659" s="300"/>
      <c r="AF659" s="300"/>
      <c r="AG659" s="300"/>
      <c r="AH659" s="300"/>
      <c r="AI659" s="300"/>
      <c r="AJ659" s="300"/>
      <c r="AK659" s="300"/>
      <c r="AL659" s="300"/>
      <c r="AM659" s="300"/>
      <c r="AN659" s="300"/>
      <c r="AO659" s="300"/>
      <c r="AP659" s="300"/>
      <c r="AQ659" s="300"/>
      <c r="AR659" s="300"/>
      <c r="AS659" s="300"/>
      <c r="BI659" s="57"/>
      <c r="BJ659" s="57"/>
      <c r="BK659" s="57"/>
      <c r="BL659" s="57"/>
      <c r="BM659" s="57"/>
      <c r="BN659" s="57"/>
      <c r="BO659" s="57"/>
      <c r="BP659" s="57"/>
      <c r="BQ659" s="57"/>
      <c r="BR659" s="57"/>
      <c r="BS659" s="57"/>
      <c r="BT659" s="57"/>
      <c r="BU659" s="57"/>
      <c r="BV659" s="57"/>
      <c r="BW659" s="57"/>
    </row>
    <row r="660" spans="3:75" ht="21" customHeight="1">
      <c r="C660" s="266"/>
      <c r="D660" s="425"/>
      <c r="E660" s="432"/>
      <c r="F660" s="289" t="s">
        <v>2537</v>
      </c>
      <c r="G660" s="250"/>
      <c r="H660" s="221" t="s">
        <v>0</v>
      </c>
      <c r="I660" s="221" t="s">
        <v>159</v>
      </c>
      <c r="J660" s="221" t="s">
        <v>0</v>
      </c>
      <c r="K660" s="221" t="s">
        <v>160</v>
      </c>
      <c r="L660" s="221" t="s">
        <v>0</v>
      </c>
      <c r="M660" s="221" t="s">
        <v>397</v>
      </c>
      <c r="N660" s="48" t="s">
        <v>162</v>
      </c>
      <c r="O660" s="48" t="s">
        <v>0</v>
      </c>
      <c r="P660" s="48" t="s">
        <v>477</v>
      </c>
      <c r="Q660" s="48"/>
      <c r="R660" s="48"/>
      <c r="S660" s="48"/>
      <c r="T660" s="48"/>
      <c r="U660" s="104"/>
      <c r="V660" s="21" t="str">
        <f t="shared" si="6"/>
        <v/>
      </c>
      <c r="W660" s="22" t="str">
        <f t="shared" si="7"/>
        <v/>
      </c>
      <c r="X660" s="23"/>
      <c r="Y660" s="299"/>
      <c r="Z660" s="299"/>
      <c r="AD660" s="300"/>
      <c r="AE660" s="300"/>
      <c r="AF660" s="300"/>
      <c r="AG660" s="300"/>
      <c r="AH660" s="300"/>
      <c r="AI660" s="300"/>
      <c r="AJ660" s="300"/>
      <c r="AK660" s="300"/>
      <c r="AL660" s="300"/>
      <c r="AM660" s="300"/>
      <c r="AN660" s="300"/>
      <c r="AO660" s="300"/>
      <c r="AP660" s="300"/>
      <c r="AQ660" s="300"/>
      <c r="AR660" s="300"/>
      <c r="AS660" s="300"/>
      <c r="BI660" s="57"/>
      <c r="BJ660" s="57"/>
      <c r="BK660" s="57"/>
      <c r="BL660" s="57"/>
      <c r="BM660" s="57"/>
      <c r="BN660" s="57"/>
      <c r="BO660" s="57"/>
      <c r="BP660" s="57"/>
      <c r="BQ660" s="57"/>
      <c r="BR660" s="57"/>
      <c r="BS660" s="57"/>
      <c r="BT660" s="57"/>
      <c r="BU660" s="57"/>
      <c r="BV660" s="57"/>
      <c r="BW660" s="57"/>
    </row>
    <row r="661" spans="3:75" ht="21" customHeight="1">
      <c r="C661" s="266"/>
      <c r="D661" s="425"/>
      <c r="E661" s="432"/>
      <c r="F661" s="289" t="s">
        <v>2538</v>
      </c>
      <c r="G661" s="250"/>
      <c r="H661" s="221" t="s">
        <v>0</v>
      </c>
      <c r="I661" s="221" t="s">
        <v>159</v>
      </c>
      <c r="J661" s="221" t="s">
        <v>0</v>
      </c>
      <c r="K661" s="221" t="s">
        <v>160</v>
      </c>
      <c r="L661" s="221" t="s">
        <v>0</v>
      </c>
      <c r="M661" s="221" t="s">
        <v>398</v>
      </c>
      <c r="N661" s="48" t="s">
        <v>162</v>
      </c>
      <c r="O661" s="48" t="s">
        <v>0</v>
      </c>
      <c r="P661" s="48" t="s">
        <v>477</v>
      </c>
      <c r="Q661" s="48"/>
      <c r="R661" s="48"/>
      <c r="S661" s="48"/>
      <c r="T661" s="48"/>
      <c r="U661" s="104"/>
      <c r="V661" s="21" t="str">
        <f t="shared" si="6"/>
        <v/>
      </c>
      <c r="W661" s="22" t="str">
        <f t="shared" si="7"/>
        <v/>
      </c>
      <c r="X661" s="23"/>
      <c r="Y661" s="299"/>
      <c r="Z661" s="299"/>
      <c r="AD661" s="300"/>
      <c r="AE661" s="300"/>
      <c r="AF661" s="300"/>
      <c r="AG661" s="300"/>
      <c r="AH661" s="300"/>
      <c r="AI661" s="300"/>
      <c r="AJ661" s="300"/>
      <c r="AK661" s="300"/>
      <c r="AL661" s="300"/>
      <c r="AM661" s="300"/>
      <c r="AN661" s="300"/>
      <c r="AO661" s="300"/>
      <c r="AP661" s="300"/>
      <c r="AQ661" s="300"/>
      <c r="AR661" s="300"/>
      <c r="AS661" s="300"/>
      <c r="BI661" s="57"/>
      <c r="BJ661" s="57"/>
      <c r="BK661" s="57"/>
      <c r="BL661" s="57"/>
      <c r="BM661" s="57"/>
      <c r="BN661" s="57"/>
      <c r="BO661" s="57"/>
      <c r="BP661" s="57"/>
      <c r="BQ661" s="57"/>
      <c r="BR661" s="57"/>
      <c r="BS661" s="57"/>
      <c r="BT661" s="57"/>
      <c r="BU661" s="57"/>
      <c r="BV661" s="57"/>
      <c r="BW661" s="57"/>
    </row>
    <row r="662" spans="3:75" ht="21" customHeight="1">
      <c r="C662" s="266"/>
      <c r="D662" s="425"/>
      <c r="E662" s="432"/>
      <c r="F662" s="289" t="s">
        <v>2539</v>
      </c>
      <c r="G662" s="250"/>
      <c r="H662" s="221" t="s">
        <v>0</v>
      </c>
      <c r="I662" s="221" t="s">
        <v>159</v>
      </c>
      <c r="J662" s="221" t="s">
        <v>0</v>
      </c>
      <c r="K662" s="221" t="s">
        <v>160</v>
      </c>
      <c r="L662" s="221" t="s">
        <v>0</v>
      </c>
      <c r="M662" s="221" t="s">
        <v>399</v>
      </c>
      <c r="N662" s="48" t="s">
        <v>162</v>
      </c>
      <c r="O662" s="48" t="s">
        <v>0</v>
      </c>
      <c r="P662" s="48" t="s">
        <v>477</v>
      </c>
      <c r="Q662" s="48"/>
      <c r="R662" s="48"/>
      <c r="S662" s="48"/>
      <c r="T662" s="48"/>
      <c r="U662" s="104"/>
      <c r="V662" s="21" t="str">
        <f t="shared" si="6"/>
        <v/>
      </c>
      <c r="W662" s="22" t="str">
        <f t="shared" si="7"/>
        <v/>
      </c>
      <c r="X662" s="23"/>
      <c r="Y662" s="299"/>
      <c r="Z662" s="299"/>
      <c r="AD662" s="300"/>
      <c r="AE662" s="300"/>
      <c r="AF662" s="300"/>
      <c r="AG662" s="300"/>
      <c r="AH662" s="300"/>
      <c r="AI662" s="300"/>
      <c r="AJ662" s="300"/>
      <c r="AK662" s="300"/>
      <c r="AL662" s="300"/>
      <c r="AM662" s="300"/>
      <c r="AN662" s="300"/>
      <c r="AO662" s="300"/>
      <c r="AP662" s="300"/>
      <c r="AQ662" s="300"/>
      <c r="AR662" s="300"/>
      <c r="AS662" s="300"/>
      <c r="BI662" s="57"/>
      <c r="BJ662" s="57"/>
      <c r="BK662" s="57"/>
      <c r="BL662" s="57"/>
      <c r="BM662" s="57"/>
      <c r="BN662" s="57"/>
      <c r="BO662" s="57"/>
      <c r="BP662" s="57"/>
      <c r="BQ662" s="57"/>
      <c r="BR662" s="57"/>
      <c r="BS662" s="57"/>
      <c r="BT662" s="57"/>
      <c r="BU662" s="57"/>
      <c r="BV662" s="57"/>
      <c r="BW662" s="57"/>
    </row>
    <row r="663" spans="3:75" ht="21" customHeight="1">
      <c r="C663" s="266"/>
      <c r="D663" s="425"/>
      <c r="E663" s="432"/>
      <c r="F663" s="289" t="s">
        <v>2540</v>
      </c>
      <c r="G663" s="250"/>
      <c r="H663" s="221" t="s">
        <v>0</v>
      </c>
      <c r="I663" s="221" t="s">
        <v>159</v>
      </c>
      <c r="J663" s="221" t="s">
        <v>0</v>
      </c>
      <c r="K663" s="221" t="s">
        <v>160</v>
      </c>
      <c r="L663" s="221" t="s">
        <v>0</v>
      </c>
      <c r="M663" s="221" t="s">
        <v>400</v>
      </c>
      <c r="N663" s="48" t="s">
        <v>162</v>
      </c>
      <c r="O663" s="48" t="s">
        <v>0</v>
      </c>
      <c r="P663" s="48" t="s">
        <v>477</v>
      </c>
      <c r="Q663" s="48"/>
      <c r="R663" s="48"/>
      <c r="S663" s="48"/>
      <c r="T663" s="48"/>
      <c r="U663" s="104"/>
      <c r="V663" s="21" t="str">
        <f t="shared" si="6"/>
        <v/>
      </c>
      <c r="W663" s="22" t="str">
        <f t="shared" si="7"/>
        <v/>
      </c>
      <c r="X663" s="23"/>
      <c r="Y663" s="299"/>
      <c r="Z663" s="299"/>
      <c r="AD663" s="300"/>
      <c r="AE663" s="300"/>
      <c r="AF663" s="300"/>
      <c r="AG663" s="300"/>
      <c r="AH663" s="300"/>
      <c r="AI663" s="300"/>
      <c r="AJ663" s="300"/>
      <c r="AK663" s="300"/>
      <c r="AL663" s="300"/>
      <c r="AM663" s="300"/>
      <c r="AN663" s="300"/>
      <c r="AO663" s="300"/>
      <c r="AP663" s="300"/>
      <c r="AQ663" s="300"/>
      <c r="AR663" s="300"/>
      <c r="AS663" s="300"/>
      <c r="BI663" s="57"/>
      <c r="BJ663" s="57"/>
      <c r="BK663" s="57"/>
      <c r="BL663" s="57"/>
      <c r="BM663" s="57"/>
      <c r="BN663" s="57"/>
      <c r="BO663" s="57"/>
      <c r="BP663" s="57"/>
      <c r="BQ663" s="57"/>
      <c r="BR663" s="57"/>
      <c r="BS663" s="57"/>
      <c r="BT663" s="57"/>
      <c r="BU663" s="57"/>
      <c r="BV663" s="57"/>
      <c r="BW663" s="57"/>
    </row>
    <row r="664" spans="3:75" ht="21" customHeight="1">
      <c r="C664" s="266"/>
      <c r="D664" s="425"/>
      <c r="E664" s="432"/>
      <c r="F664" s="289" t="s">
        <v>2541</v>
      </c>
      <c r="G664" s="250"/>
      <c r="H664" s="221" t="s">
        <v>0</v>
      </c>
      <c r="I664" s="221" t="s">
        <v>159</v>
      </c>
      <c r="J664" s="221" t="s">
        <v>0</v>
      </c>
      <c r="K664" s="221" t="s">
        <v>160</v>
      </c>
      <c r="L664" s="221" t="s">
        <v>0</v>
      </c>
      <c r="M664" s="221" t="s">
        <v>401</v>
      </c>
      <c r="N664" s="48" t="s">
        <v>162</v>
      </c>
      <c r="O664" s="48" t="s">
        <v>0</v>
      </c>
      <c r="P664" s="48" t="s">
        <v>477</v>
      </c>
      <c r="Q664" s="48"/>
      <c r="R664" s="48"/>
      <c r="S664" s="48"/>
      <c r="T664" s="48"/>
      <c r="U664" s="104"/>
      <c r="V664" s="21" t="str">
        <f t="shared" si="6"/>
        <v/>
      </c>
      <c r="W664" s="22" t="str">
        <f t="shared" si="7"/>
        <v/>
      </c>
      <c r="X664" s="23"/>
      <c r="Y664" s="299"/>
      <c r="Z664" s="299"/>
      <c r="AD664" s="300"/>
      <c r="AE664" s="300"/>
      <c r="AF664" s="300"/>
      <c r="AG664" s="300"/>
      <c r="AH664" s="300"/>
      <c r="AI664" s="300"/>
      <c r="AJ664" s="300"/>
      <c r="AK664" s="300"/>
      <c r="AL664" s="300"/>
      <c r="AM664" s="300"/>
      <c r="AN664" s="300"/>
      <c r="AO664" s="300"/>
      <c r="AP664" s="300"/>
      <c r="AQ664" s="300"/>
      <c r="AR664" s="300"/>
      <c r="AS664" s="300"/>
      <c r="BI664" s="57"/>
      <c r="BJ664" s="57"/>
      <c r="BK664" s="57"/>
      <c r="BL664" s="57"/>
      <c r="BM664" s="57"/>
      <c r="BN664" s="57"/>
      <c r="BO664" s="57"/>
      <c r="BP664" s="57"/>
      <c r="BQ664" s="57"/>
      <c r="BR664" s="57"/>
      <c r="BS664" s="57"/>
      <c r="BT664" s="57"/>
      <c r="BU664" s="57"/>
      <c r="BV664" s="57"/>
      <c r="BW664" s="57"/>
    </row>
    <row r="665" spans="3:75" ht="21" customHeight="1">
      <c r="C665" s="266"/>
      <c r="D665" s="425"/>
      <c r="E665" s="432"/>
      <c r="F665" s="289" t="s">
        <v>2542</v>
      </c>
      <c r="G665" s="250"/>
      <c r="H665" s="221" t="s">
        <v>0</v>
      </c>
      <c r="I665" s="221" t="s">
        <v>159</v>
      </c>
      <c r="J665" s="221" t="s">
        <v>0</v>
      </c>
      <c r="K665" s="221" t="s">
        <v>160</v>
      </c>
      <c r="L665" s="221" t="s">
        <v>0</v>
      </c>
      <c r="M665" s="221" t="s">
        <v>384</v>
      </c>
      <c r="N665" s="48" t="s">
        <v>162</v>
      </c>
      <c r="O665" s="48" t="s">
        <v>0</v>
      </c>
      <c r="P665" s="48" t="s">
        <v>477</v>
      </c>
      <c r="Q665" s="48"/>
      <c r="R665" s="48"/>
      <c r="S665" s="48"/>
      <c r="T665" s="48"/>
      <c r="U665" s="104"/>
      <c r="V665" s="21" t="str">
        <f t="shared" si="6"/>
        <v/>
      </c>
      <c r="W665" s="22" t="str">
        <f t="shared" si="7"/>
        <v/>
      </c>
      <c r="X665" s="23"/>
      <c r="Y665" s="299"/>
      <c r="Z665" s="299"/>
      <c r="AD665" s="300"/>
      <c r="AE665" s="300"/>
      <c r="AF665" s="300"/>
      <c r="AG665" s="300"/>
      <c r="AH665" s="300"/>
      <c r="AI665" s="300"/>
      <c r="AJ665" s="300"/>
      <c r="AK665" s="300"/>
      <c r="AL665" s="300"/>
      <c r="AM665" s="300"/>
      <c r="AN665" s="300"/>
      <c r="AO665" s="300"/>
      <c r="AP665" s="300"/>
      <c r="AQ665" s="300"/>
      <c r="AR665" s="300"/>
      <c r="AS665" s="300"/>
      <c r="BI665" s="57"/>
      <c r="BJ665" s="57"/>
      <c r="BK665" s="57"/>
      <c r="BL665" s="57"/>
      <c r="BM665" s="57"/>
      <c r="BN665" s="57"/>
      <c r="BO665" s="57"/>
      <c r="BP665" s="57"/>
      <c r="BQ665" s="57"/>
      <c r="BR665" s="57"/>
      <c r="BS665" s="57"/>
      <c r="BT665" s="57"/>
      <c r="BU665" s="57"/>
      <c r="BV665" s="57"/>
      <c r="BW665" s="57"/>
    </row>
    <row r="666" spans="3:75" ht="21" customHeight="1">
      <c r="C666" s="266"/>
      <c r="D666" s="425"/>
      <c r="E666" s="432"/>
      <c r="F666" s="289" t="s">
        <v>2543</v>
      </c>
      <c r="G666" s="250"/>
      <c r="H666" s="221" t="s">
        <v>0</v>
      </c>
      <c r="I666" s="221" t="s">
        <v>159</v>
      </c>
      <c r="J666" s="221" t="s">
        <v>0</v>
      </c>
      <c r="K666" s="221" t="s">
        <v>160</v>
      </c>
      <c r="L666" s="221" t="s">
        <v>0</v>
      </c>
      <c r="M666" s="221" t="s">
        <v>402</v>
      </c>
      <c r="N666" s="48" t="s">
        <v>162</v>
      </c>
      <c r="O666" s="48" t="s">
        <v>0</v>
      </c>
      <c r="P666" s="48" t="s">
        <v>477</v>
      </c>
      <c r="Q666" s="48"/>
      <c r="R666" s="48"/>
      <c r="S666" s="48"/>
      <c r="T666" s="48"/>
      <c r="U666" s="104"/>
      <c r="V666" s="21" t="str">
        <f t="shared" si="6"/>
        <v/>
      </c>
      <c r="W666" s="22" t="str">
        <f t="shared" si="7"/>
        <v/>
      </c>
      <c r="X666" s="23"/>
      <c r="Y666" s="299"/>
      <c r="Z666" s="299"/>
      <c r="AD666" s="300"/>
      <c r="AE666" s="300"/>
      <c r="AF666" s="300"/>
      <c r="AG666" s="300"/>
      <c r="AH666" s="300"/>
      <c r="AI666" s="300"/>
      <c r="AJ666" s="300"/>
      <c r="AK666" s="300"/>
      <c r="AL666" s="300"/>
      <c r="AM666" s="300"/>
      <c r="AN666" s="300"/>
      <c r="AO666" s="300"/>
      <c r="AP666" s="300"/>
      <c r="AQ666" s="300"/>
      <c r="AR666" s="300"/>
      <c r="AS666" s="300"/>
      <c r="BI666" s="57"/>
      <c r="BJ666" s="57"/>
      <c r="BK666" s="57"/>
      <c r="BL666" s="57"/>
      <c r="BM666" s="57"/>
      <c r="BN666" s="57"/>
      <c r="BO666" s="57"/>
      <c r="BP666" s="57"/>
      <c r="BQ666" s="57"/>
      <c r="BR666" s="57"/>
      <c r="BS666" s="57"/>
      <c r="BT666" s="57"/>
      <c r="BU666" s="57"/>
      <c r="BV666" s="57"/>
      <c r="BW666" s="57"/>
    </row>
    <row r="667" spans="3:75" ht="21" customHeight="1">
      <c r="C667" s="266"/>
      <c r="D667" s="425"/>
      <c r="E667" s="432"/>
      <c r="F667" s="289" t="s">
        <v>2407</v>
      </c>
      <c r="G667" s="250"/>
      <c r="H667" s="221" t="s">
        <v>0</v>
      </c>
      <c r="I667" s="221" t="s">
        <v>159</v>
      </c>
      <c r="J667" s="221" t="s">
        <v>0</v>
      </c>
      <c r="K667" s="221" t="s">
        <v>160</v>
      </c>
      <c r="L667" s="221" t="s">
        <v>0</v>
      </c>
      <c r="M667" s="221" t="s">
        <v>403</v>
      </c>
      <c r="N667" s="48" t="s">
        <v>162</v>
      </c>
      <c r="O667" s="48" t="s">
        <v>0</v>
      </c>
      <c r="P667" s="48" t="s">
        <v>477</v>
      </c>
      <c r="Q667" s="48"/>
      <c r="R667" s="48"/>
      <c r="S667" s="48"/>
      <c r="T667" s="48"/>
      <c r="U667" s="104"/>
      <c r="V667" s="21" t="str">
        <f t="shared" si="6"/>
        <v/>
      </c>
      <c r="W667" s="22" t="str">
        <f t="shared" si="7"/>
        <v/>
      </c>
      <c r="X667" s="23"/>
      <c r="Y667" s="299"/>
      <c r="Z667" s="299"/>
      <c r="AD667" s="300"/>
      <c r="AE667" s="300"/>
      <c r="AF667" s="300"/>
      <c r="AG667" s="300"/>
      <c r="AH667" s="300"/>
      <c r="AI667" s="300"/>
      <c r="AJ667" s="300"/>
      <c r="AK667" s="300"/>
      <c r="AL667" s="300"/>
      <c r="AM667" s="300"/>
      <c r="AN667" s="300"/>
      <c r="AO667" s="300"/>
      <c r="AP667" s="300"/>
      <c r="AQ667" s="300"/>
      <c r="AR667" s="300"/>
      <c r="AS667" s="300"/>
      <c r="BI667" s="57"/>
      <c r="BJ667" s="57"/>
      <c r="BK667" s="57"/>
      <c r="BL667" s="57"/>
      <c r="BM667" s="57"/>
      <c r="BN667" s="57"/>
      <c r="BO667" s="57"/>
      <c r="BP667" s="57"/>
      <c r="BQ667" s="57"/>
      <c r="BR667" s="57"/>
      <c r="BS667" s="57"/>
      <c r="BT667" s="57"/>
      <c r="BU667" s="57"/>
      <c r="BV667" s="57"/>
      <c r="BW667" s="57"/>
    </row>
    <row r="668" spans="3:75" ht="21" customHeight="1">
      <c r="C668" s="266"/>
      <c r="D668" s="425"/>
      <c r="E668" s="432"/>
      <c r="F668" s="289" t="s">
        <v>2544</v>
      </c>
      <c r="G668" s="250"/>
      <c r="H668" s="221" t="s">
        <v>0</v>
      </c>
      <c r="I668" s="221" t="s">
        <v>159</v>
      </c>
      <c r="J668" s="221" t="s">
        <v>0</v>
      </c>
      <c r="K668" s="221" t="s">
        <v>160</v>
      </c>
      <c r="L668" s="221" t="s">
        <v>0</v>
      </c>
      <c r="M668" s="221" t="s">
        <v>404</v>
      </c>
      <c r="N668" s="48" t="s">
        <v>162</v>
      </c>
      <c r="O668" s="48" t="s">
        <v>0</v>
      </c>
      <c r="P668" s="48" t="s">
        <v>477</v>
      </c>
      <c r="Q668" s="48"/>
      <c r="R668" s="48"/>
      <c r="S668" s="48"/>
      <c r="T668" s="48"/>
      <c r="U668" s="104"/>
      <c r="V668" s="21" t="str">
        <f t="shared" si="6"/>
        <v/>
      </c>
      <c r="W668" s="22" t="str">
        <f t="shared" si="7"/>
        <v/>
      </c>
      <c r="X668" s="23"/>
      <c r="Y668" s="299"/>
      <c r="Z668" s="301"/>
      <c r="AD668" s="264"/>
      <c r="AE668" s="264"/>
      <c r="AF668" s="264"/>
      <c r="AG668" s="264"/>
      <c r="AH668" s="264"/>
      <c r="AI668" s="264"/>
      <c r="AJ668" s="264"/>
      <c r="AK668" s="264"/>
      <c r="AL668" s="264"/>
      <c r="AM668" s="264"/>
      <c r="AN668" s="264"/>
      <c r="AO668" s="264"/>
      <c r="AP668" s="264"/>
      <c r="AQ668" s="264"/>
      <c r="AR668" s="264"/>
      <c r="AS668" s="264"/>
      <c r="BI668" s="57"/>
      <c r="BJ668" s="57"/>
      <c r="BK668" s="57"/>
      <c r="BL668" s="57"/>
      <c r="BM668" s="57"/>
      <c r="BN668" s="57"/>
      <c r="BO668" s="57"/>
      <c r="BP668" s="57"/>
      <c r="BQ668" s="57"/>
      <c r="BR668" s="57"/>
      <c r="BS668" s="57"/>
      <c r="BT668" s="57"/>
      <c r="BU668" s="57"/>
      <c r="BV668" s="57"/>
      <c r="BW668" s="57"/>
    </row>
    <row r="669" spans="3:75" ht="21" customHeight="1">
      <c r="C669" s="266"/>
      <c r="D669" s="425"/>
      <c r="E669" s="432"/>
      <c r="F669" s="295" t="s">
        <v>2408</v>
      </c>
      <c r="G669" s="250"/>
      <c r="H669" s="221" t="s">
        <v>0</v>
      </c>
      <c r="I669" s="221" t="s">
        <v>159</v>
      </c>
      <c r="J669" s="221" t="s">
        <v>0</v>
      </c>
      <c r="K669" s="221" t="s">
        <v>160</v>
      </c>
      <c r="L669" s="221" t="s">
        <v>0</v>
      </c>
      <c r="M669" s="221" t="s">
        <v>439</v>
      </c>
      <c r="N669" s="48" t="s">
        <v>162</v>
      </c>
      <c r="O669" s="48" t="s">
        <v>0</v>
      </c>
      <c r="P669" s="48" t="s">
        <v>477</v>
      </c>
      <c r="Q669" s="48"/>
      <c r="R669" s="48"/>
      <c r="S669" s="48"/>
      <c r="T669" s="48"/>
      <c r="U669" s="104"/>
      <c r="V669" s="21" t="str">
        <f t="shared" si="6"/>
        <v/>
      </c>
      <c r="W669" s="22" t="str">
        <f t="shared" si="7"/>
        <v/>
      </c>
      <c r="X669" s="23"/>
      <c r="Y669" s="299"/>
      <c r="Z669" s="299"/>
      <c r="AD669" s="300"/>
      <c r="AE669" s="300"/>
      <c r="AF669" s="300"/>
      <c r="AG669" s="300"/>
      <c r="AH669" s="300"/>
      <c r="AI669" s="300"/>
      <c r="AJ669" s="300"/>
      <c r="AK669" s="300"/>
      <c r="AL669" s="300"/>
      <c r="AM669" s="300"/>
      <c r="AN669" s="300"/>
      <c r="AO669" s="300"/>
      <c r="AP669" s="300"/>
      <c r="AQ669" s="300"/>
      <c r="AR669" s="300"/>
      <c r="AS669" s="300"/>
      <c r="BI669" s="57"/>
      <c r="BJ669" s="57"/>
      <c r="BK669" s="57"/>
      <c r="BL669" s="57"/>
      <c r="BM669" s="57"/>
      <c r="BN669" s="57"/>
      <c r="BO669" s="57"/>
      <c r="BP669" s="57"/>
      <c r="BQ669" s="57"/>
      <c r="BR669" s="57"/>
      <c r="BS669" s="57"/>
      <c r="BT669" s="57"/>
      <c r="BU669" s="57"/>
      <c r="BV669" s="57"/>
      <c r="BW669" s="57"/>
    </row>
    <row r="670" spans="3:75" ht="21" customHeight="1">
      <c r="C670" s="266"/>
      <c r="D670" s="425" t="s">
        <v>465</v>
      </c>
      <c r="E670" s="433" t="s">
        <v>2409</v>
      </c>
      <c r="F670" s="289" t="s">
        <v>87</v>
      </c>
      <c r="G670" s="250"/>
      <c r="H670" s="221" t="s">
        <v>0</v>
      </c>
      <c r="I670" s="221" t="s">
        <v>159</v>
      </c>
      <c r="J670" s="221" t="s">
        <v>0</v>
      </c>
      <c r="K670" s="221" t="s">
        <v>160</v>
      </c>
      <c r="L670" s="221" t="s">
        <v>0</v>
      </c>
      <c r="M670" s="221" t="s">
        <v>405</v>
      </c>
      <c r="N670" s="48" t="s">
        <v>162</v>
      </c>
      <c r="O670" s="48" t="s">
        <v>0</v>
      </c>
      <c r="P670" s="48" t="s">
        <v>477</v>
      </c>
      <c r="Q670" s="48"/>
      <c r="R670" s="48"/>
      <c r="S670" s="48"/>
      <c r="T670" s="48"/>
      <c r="U670" s="104"/>
      <c r="V670" s="21" t="str">
        <f t="shared" si="6"/>
        <v/>
      </c>
      <c r="W670" s="22" t="str">
        <f t="shared" si="7"/>
        <v/>
      </c>
      <c r="X670" s="23"/>
      <c r="Y670" s="299"/>
      <c r="Z670" s="299"/>
      <c r="AD670" s="300"/>
      <c r="AE670" s="300"/>
      <c r="AF670" s="300"/>
      <c r="AG670" s="300"/>
      <c r="AH670" s="300"/>
      <c r="AI670" s="300"/>
      <c r="AJ670" s="300"/>
      <c r="AK670" s="300"/>
      <c r="AL670" s="300"/>
      <c r="AM670" s="300"/>
      <c r="AN670" s="300"/>
      <c r="AO670" s="300"/>
      <c r="AP670" s="300"/>
      <c r="AQ670" s="300"/>
      <c r="AR670" s="300"/>
      <c r="AS670" s="300"/>
      <c r="BI670" s="57"/>
      <c r="BJ670" s="57"/>
      <c r="BK670" s="57"/>
      <c r="BL670" s="57"/>
      <c r="BM670" s="57"/>
      <c r="BN670" s="57"/>
      <c r="BO670" s="57"/>
      <c r="BP670" s="57"/>
      <c r="BQ670" s="57"/>
      <c r="BR670" s="57"/>
      <c r="BS670" s="57"/>
      <c r="BT670" s="57"/>
      <c r="BU670" s="57"/>
      <c r="BV670" s="57"/>
      <c r="BW670" s="57"/>
    </row>
    <row r="671" spans="3:75" ht="21" customHeight="1">
      <c r="C671" s="266"/>
      <c r="D671" s="425"/>
      <c r="E671" s="433"/>
      <c r="F671" s="289" t="s">
        <v>2545</v>
      </c>
      <c r="G671" s="250"/>
      <c r="H671" s="221" t="s">
        <v>0</v>
      </c>
      <c r="I671" s="221" t="s">
        <v>159</v>
      </c>
      <c r="J671" s="221" t="s">
        <v>0</v>
      </c>
      <c r="K671" s="221" t="s">
        <v>160</v>
      </c>
      <c r="L671" s="221" t="s">
        <v>0</v>
      </c>
      <c r="M671" s="221" t="s">
        <v>406</v>
      </c>
      <c r="N671" s="48" t="s">
        <v>162</v>
      </c>
      <c r="O671" s="48" t="s">
        <v>0</v>
      </c>
      <c r="P671" s="48" t="s">
        <v>477</v>
      </c>
      <c r="Q671" s="48"/>
      <c r="R671" s="48"/>
      <c r="S671" s="48"/>
      <c r="T671" s="48"/>
      <c r="U671" s="104"/>
      <c r="V671" s="21" t="str">
        <f t="shared" si="6"/>
        <v/>
      </c>
      <c r="W671" s="22" t="str">
        <f t="shared" si="7"/>
        <v/>
      </c>
      <c r="X671" s="23"/>
      <c r="Y671" s="299"/>
      <c r="Z671" s="299"/>
      <c r="AD671" s="300"/>
      <c r="AE671" s="300"/>
      <c r="AF671" s="300"/>
      <c r="AG671" s="300"/>
      <c r="AH671" s="300"/>
      <c r="AI671" s="300"/>
      <c r="AJ671" s="300"/>
      <c r="AK671" s="300"/>
      <c r="AL671" s="300"/>
      <c r="AM671" s="300"/>
      <c r="AN671" s="300"/>
      <c r="AO671" s="300"/>
      <c r="AP671" s="300"/>
      <c r="AQ671" s="300"/>
      <c r="AR671" s="300"/>
      <c r="AS671" s="300"/>
      <c r="BI671" s="57"/>
      <c r="BJ671" s="57"/>
      <c r="BK671" s="57"/>
      <c r="BL671" s="57"/>
      <c r="BM671" s="57"/>
      <c r="BN671" s="57"/>
      <c r="BO671" s="57"/>
      <c r="BP671" s="57"/>
      <c r="BQ671" s="57"/>
      <c r="BR671" s="57"/>
      <c r="BS671" s="57"/>
      <c r="BT671" s="57"/>
      <c r="BU671" s="57"/>
      <c r="BV671" s="57"/>
      <c r="BW671" s="57"/>
    </row>
    <row r="672" spans="3:75" ht="21" customHeight="1">
      <c r="C672" s="266"/>
      <c r="D672" s="425"/>
      <c r="E672" s="433"/>
      <c r="F672" s="289" t="s">
        <v>88</v>
      </c>
      <c r="G672" s="250"/>
      <c r="H672" s="221" t="s">
        <v>0</v>
      </c>
      <c r="I672" s="221" t="s">
        <v>159</v>
      </c>
      <c r="J672" s="221" t="s">
        <v>0</v>
      </c>
      <c r="K672" s="221" t="s">
        <v>160</v>
      </c>
      <c r="L672" s="221" t="s">
        <v>0</v>
      </c>
      <c r="M672" s="221" t="s">
        <v>407</v>
      </c>
      <c r="N672" s="48" t="s">
        <v>162</v>
      </c>
      <c r="O672" s="48" t="s">
        <v>0</v>
      </c>
      <c r="P672" s="48" t="s">
        <v>477</v>
      </c>
      <c r="Q672" s="48"/>
      <c r="R672" s="48"/>
      <c r="S672" s="48"/>
      <c r="T672" s="48"/>
      <c r="U672" s="104"/>
      <c r="V672" s="21" t="str">
        <f t="shared" si="6"/>
        <v/>
      </c>
      <c r="W672" s="22" t="str">
        <f t="shared" si="7"/>
        <v/>
      </c>
      <c r="X672" s="23"/>
      <c r="Y672" s="299"/>
      <c r="Z672" s="299"/>
      <c r="AD672" s="300"/>
      <c r="AE672" s="300"/>
      <c r="AF672" s="300"/>
      <c r="AG672" s="300"/>
      <c r="AH672" s="300"/>
      <c r="AI672" s="300"/>
      <c r="AJ672" s="300"/>
      <c r="AK672" s="300"/>
      <c r="AL672" s="300"/>
      <c r="AM672" s="300"/>
      <c r="AN672" s="300"/>
      <c r="AO672" s="300"/>
      <c r="AP672" s="300"/>
      <c r="AQ672" s="300"/>
      <c r="AR672" s="300"/>
      <c r="AS672" s="300"/>
      <c r="BI672" s="57"/>
      <c r="BJ672" s="57"/>
      <c r="BK672" s="57"/>
      <c r="BL672" s="57"/>
      <c r="BM672" s="57"/>
      <c r="BN672" s="57"/>
      <c r="BO672" s="57"/>
      <c r="BP672" s="57"/>
      <c r="BQ672" s="57"/>
      <c r="BR672" s="57"/>
      <c r="BS672" s="57"/>
      <c r="BT672" s="57"/>
      <c r="BU672" s="57"/>
      <c r="BV672" s="57"/>
      <c r="BW672" s="57"/>
    </row>
    <row r="673" spans="3:75" ht="21" customHeight="1">
      <c r="C673" s="266"/>
      <c r="D673" s="425"/>
      <c r="E673" s="433"/>
      <c r="F673" s="289" t="s">
        <v>89</v>
      </c>
      <c r="G673" s="250"/>
      <c r="H673" s="221" t="s">
        <v>0</v>
      </c>
      <c r="I673" s="221" t="s">
        <v>159</v>
      </c>
      <c r="J673" s="221" t="s">
        <v>0</v>
      </c>
      <c r="K673" s="221" t="s">
        <v>160</v>
      </c>
      <c r="L673" s="221" t="s">
        <v>0</v>
      </c>
      <c r="M673" s="221" t="s">
        <v>408</v>
      </c>
      <c r="N673" s="48" t="s">
        <v>162</v>
      </c>
      <c r="O673" s="48" t="s">
        <v>0</v>
      </c>
      <c r="P673" s="48" t="s">
        <v>477</v>
      </c>
      <c r="Q673" s="48"/>
      <c r="R673" s="48"/>
      <c r="S673" s="48"/>
      <c r="T673" s="48"/>
      <c r="U673" s="104"/>
      <c r="V673" s="21" t="str">
        <f t="shared" si="6"/>
        <v/>
      </c>
      <c r="W673" s="22" t="str">
        <f t="shared" si="7"/>
        <v/>
      </c>
      <c r="X673" s="23"/>
      <c r="Y673" s="299"/>
      <c r="Z673" s="299"/>
      <c r="AD673" s="300"/>
      <c r="AE673" s="300"/>
      <c r="AF673" s="300"/>
      <c r="AG673" s="300"/>
      <c r="AH673" s="300"/>
      <c r="AI673" s="300"/>
      <c r="AJ673" s="300"/>
      <c r="AK673" s="300"/>
      <c r="AL673" s="300"/>
      <c r="AM673" s="300"/>
      <c r="AN673" s="300"/>
      <c r="AO673" s="300"/>
      <c r="AP673" s="300"/>
      <c r="AQ673" s="300"/>
      <c r="AR673" s="300"/>
      <c r="AS673" s="300"/>
      <c r="BI673" s="57"/>
      <c r="BJ673" s="57"/>
      <c r="BK673" s="57"/>
      <c r="BL673" s="57"/>
      <c r="BM673" s="57"/>
      <c r="BN673" s="57"/>
      <c r="BO673" s="57"/>
      <c r="BP673" s="57"/>
      <c r="BQ673" s="57"/>
      <c r="BR673" s="57"/>
      <c r="BS673" s="57"/>
      <c r="BT673" s="57"/>
      <c r="BU673" s="57"/>
      <c r="BV673" s="57"/>
      <c r="BW673" s="57"/>
    </row>
    <row r="674" spans="3:75" ht="21" customHeight="1">
      <c r="C674" s="266"/>
      <c r="D674" s="425"/>
      <c r="E674" s="433"/>
      <c r="F674" s="289" t="s">
        <v>2546</v>
      </c>
      <c r="G674" s="250"/>
      <c r="H674" s="221" t="s">
        <v>0</v>
      </c>
      <c r="I674" s="221" t="s">
        <v>159</v>
      </c>
      <c r="J674" s="221" t="s">
        <v>0</v>
      </c>
      <c r="K674" s="221" t="s">
        <v>160</v>
      </c>
      <c r="L674" s="221" t="s">
        <v>0</v>
      </c>
      <c r="M674" s="221" t="s">
        <v>409</v>
      </c>
      <c r="N674" s="48" t="s">
        <v>162</v>
      </c>
      <c r="O674" s="48" t="s">
        <v>0</v>
      </c>
      <c r="P674" s="48" t="s">
        <v>477</v>
      </c>
      <c r="Q674" s="48"/>
      <c r="R674" s="48"/>
      <c r="S674" s="48"/>
      <c r="T674" s="48"/>
      <c r="U674" s="104"/>
      <c r="V674" s="21" t="str">
        <f t="shared" si="6"/>
        <v/>
      </c>
      <c r="W674" s="22" t="str">
        <f t="shared" si="7"/>
        <v/>
      </c>
      <c r="X674" s="23"/>
      <c r="Y674" s="299"/>
      <c r="Z674" s="299"/>
      <c r="AD674" s="300"/>
      <c r="AE674" s="300"/>
      <c r="AF674" s="300"/>
      <c r="AG674" s="300"/>
      <c r="AH674" s="300"/>
      <c r="AI674" s="300"/>
      <c r="AJ674" s="300"/>
      <c r="AK674" s="300"/>
      <c r="AL674" s="300"/>
      <c r="AM674" s="300"/>
      <c r="AN674" s="300"/>
      <c r="AO674" s="300"/>
      <c r="AP674" s="300"/>
      <c r="AQ674" s="300"/>
      <c r="AR674" s="300"/>
      <c r="AS674" s="300"/>
      <c r="BI674" s="57"/>
      <c r="BJ674" s="57"/>
      <c r="BK674" s="57"/>
      <c r="BL674" s="57"/>
      <c r="BM674" s="57"/>
      <c r="BN674" s="57"/>
      <c r="BO674" s="57"/>
      <c r="BP674" s="57"/>
      <c r="BQ674" s="57"/>
      <c r="BR674" s="57"/>
      <c r="BS674" s="57"/>
      <c r="BT674" s="57"/>
      <c r="BU674" s="57"/>
      <c r="BV674" s="57"/>
      <c r="BW674" s="57"/>
    </row>
    <row r="675" spans="3:75" ht="21" customHeight="1">
      <c r="C675" s="266"/>
      <c r="D675" s="425"/>
      <c r="E675" s="433"/>
      <c r="F675" s="289" t="s">
        <v>2547</v>
      </c>
      <c r="G675" s="250"/>
      <c r="H675" s="221" t="s">
        <v>0</v>
      </c>
      <c r="I675" s="221" t="s">
        <v>159</v>
      </c>
      <c r="J675" s="221" t="s">
        <v>0</v>
      </c>
      <c r="K675" s="221" t="s">
        <v>160</v>
      </c>
      <c r="L675" s="221" t="s">
        <v>0</v>
      </c>
      <c r="M675" s="221" t="s">
        <v>410</v>
      </c>
      <c r="N675" s="48" t="s">
        <v>162</v>
      </c>
      <c r="O675" s="48" t="s">
        <v>0</v>
      </c>
      <c r="P675" s="48" t="s">
        <v>477</v>
      </c>
      <c r="Q675" s="48"/>
      <c r="R675" s="48"/>
      <c r="S675" s="48"/>
      <c r="T675" s="48"/>
      <c r="U675" s="104"/>
      <c r="V675" s="21" t="str">
        <f t="shared" si="6"/>
        <v/>
      </c>
      <c r="W675" s="22" t="str">
        <f t="shared" si="7"/>
        <v/>
      </c>
      <c r="X675" s="23"/>
      <c r="Y675" s="299"/>
      <c r="Z675" s="299"/>
      <c r="AD675" s="300"/>
      <c r="AE675" s="300"/>
      <c r="AF675" s="300"/>
      <c r="AG675" s="300"/>
      <c r="AH675" s="300"/>
      <c r="AI675" s="300"/>
      <c r="AJ675" s="300"/>
      <c r="AK675" s="300"/>
      <c r="AL675" s="300"/>
      <c r="AM675" s="300"/>
      <c r="AN675" s="300"/>
      <c r="AO675" s="300"/>
      <c r="AP675" s="300"/>
      <c r="AQ675" s="300"/>
      <c r="AR675" s="300"/>
      <c r="AS675" s="300"/>
      <c r="BI675" s="57"/>
      <c r="BJ675" s="57"/>
      <c r="BK675" s="57"/>
      <c r="BL675" s="57"/>
      <c r="BM675" s="57"/>
      <c r="BN675" s="57"/>
      <c r="BO675" s="57"/>
      <c r="BP675" s="57"/>
      <c r="BQ675" s="57"/>
      <c r="BR675" s="57"/>
      <c r="BS675" s="57"/>
      <c r="BT675" s="57"/>
      <c r="BU675" s="57"/>
      <c r="BV675" s="57"/>
      <c r="BW675" s="57"/>
    </row>
    <row r="676" spans="3:75" ht="21" customHeight="1">
      <c r="C676" s="266"/>
      <c r="D676" s="425"/>
      <c r="E676" s="433"/>
      <c r="F676" s="289" t="s">
        <v>90</v>
      </c>
      <c r="G676" s="250"/>
      <c r="H676" s="221" t="s">
        <v>0</v>
      </c>
      <c r="I676" s="221" t="s">
        <v>159</v>
      </c>
      <c r="J676" s="221" t="s">
        <v>0</v>
      </c>
      <c r="K676" s="221" t="s">
        <v>160</v>
      </c>
      <c r="L676" s="221" t="s">
        <v>0</v>
      </c>
      <c r="M676" s="221" t="s">
        <v>411</v>
      </c>
      <c r="N676" s="48" t="s">
        <v>162</v>
      </c>
      <c r="O676" s="48" t="s">
        <v>0</v>
      </c>
      <c r="P676" s="48" t="s">
        <v>477</v>
      </c>
      <c r="Q676" s="48"/>
      <c r="R676" s="48"/>
      <c r="S676" s="48"/>
      <c r="T676" s="48"/>
      <c r="U676" s="104"/>
      <c r="V676" s="21" t="str">
        <f t="shared" si="6"/>
        <v/>
      </c>
      <c r="W676" s="22" t="str">
        <f t="shared" si="7"/>
        <v/>
      </c>
      <c r="X676" s="23"/>
      <c r="Y676" s="299"/>
      <c r="Z676" s="299"/>
      <c r="AD676" s="300"/>
      <c r="AE676" s="300"/>
      <c r="AF676" s="300"/>
      <c r="AG676" s="300"/>
      <c r="AH676" s="300"/>
      <c r="AI676" s="300"/>
      <c r="AJ676" s="300"/>
      <c r="AK676" s="300"/>
      <c r="AL676" s="300"/>
      <c r="AM676" s="300"/>
      <c r="AN676" s="300"/>
      <c r="AO676" s="300"/>
      <c r="AP676" s="300"/>
      <c r="AQ676" s="300"/>
      <c r="AR676" s="300"/>
      <c r="AS676" s="300"/>
      <c r="BI676" s="57"/>
      <c r="BJ676" s="57"/>
      <c r="BK676" s="57"/>
      <c r="BL676" s="57"/>
      <c r="BM676" s="57"/>
      <c r="BN676" s="57"/>
      <c r="BO676" s="57"/>
      <c r="BP676" s="57"/>
      <c r="BQ676" s="57"/>
      <c r="BR676" s="57"/>
      <c r="BS676" s="57"/>
      <c r="BT676" s="57"/>
      <c r="BU676" s="57"/>
      <c r="BV676" s="57"/>
      <c r="BW676" s="57"/>
    </row>
    <row r="677" spans="3:75" ht="21" customHeight="1">
      <c r="C677" s="266"/>
      <c r="D677" s="425"/>
      <c r="E677" s="433"/>
      <c r="F677" s="289" t="s">
        <v>2548</v>
      </c>
      <c r="G677" s="250"/>
      <c r="H677" s="221" t="s">
        <v>0</v>
      </c>
      <c r="I677" s="221" t="s">
        <v>159</v>
      </c>
      <c r="J677" s="221" t="s">
        <v>0</v>
      </c>
      <c r="K677" s="221" t="s">
        <v>160</v>
      </c>
      <c r="L677" s="221" t="s">
        <v>0</v>
      </c>
      <c r="M677" s="221" t="s">
        <v>412</v>
      </c>
      <c r="N677" s="48" t="s">
        <v>162</v>
      </c>
      <c r="O677" s="48" t="s">
        <v>0</v>
      </c>
      <c r="P677" s="48" t="s">
        <v>477</v>
      </c>
      <c r="Q677" s="48"/>
      <c r="R677" s="48"/>
      <c r="S677" s="48"/>
      <c r="T677" s="48"/>
      <c r="U677" s="104"/>
      <c r="V677" s="21" t="str">
        <f t="shared" si="6"/>
        <v/>
      </c>
      <c r="W677" s="22" t="str">
        <f t="shared" si="7"/>
        <v/>
      </c>
      <c r="X677" s="23"/>
      <c r="Y677" s="299"/>
      <c r="Z677" s="299"/>
      <c r="AD677" s="300"/>
      <c r="AE677" s="300"/>
      <c r="AF677" s="300"/>
      <c r="AG677" s="300"/>
      <c r="AH677" s="300"/>
      <c r="AI677" s="300"/>
      <c r="AJ677" s="300"/>
      <c r="AK677" s="300"/>
      <c r="AL677" s="300"/>
      <c r="AM677" s="300"/>
      <c r="AN677" s="300"/>
      <c r="AO677" s="300"/>
      <c r="AP677" s="300"/>
      <c r="AQ677" s="300"/>
      <c r="AR677" s="300"/>
      <c r="AS677" s="300"/>
      <c r="BI677" s="57"/>
      <c r="BJ677" s="57"/>
      <c r="BK677" s="57"/>
      <c r="BL677" s="57"/>
      <c r="BM677" s="57"/>
      <c r="BN677" s="57"/>
      <c r="BO677" s="57"/>
      <c r="BP677" s="57"/>
      <c r="BQ677" s="57"/>
      <c r="BR677" s="57"/>
      <c r="BS677" s="57"/>
      <c r="BT677" s="57"/>
      <c r="BU677" s="57"/>
      <c r="BV677" s="57"/>
      <c r="BW677" s="57"/>
    </row>
    <row r="678" spans="3:75" ht="21" customHeight="1">
      <c r="C678" s="266"/>
      <c r="D678" s="425"/>
      <c r="E678" s="433"/>
      <c r="F678" s="289" t="s">
        <v>91</v>
      </c>
      <c r="G678" s="250"/>
      <c r="H678" s="221" t="s">
        <v>0</v>
      </c>
      <c r="I678" s="221" t="s">
        <v>159</v>
      </c>
      <c r="J678" s="221" t="s">
        <v>0</v>
      </c>
      <c r="K678" s="221" t="s">
        <v>160</v>
      </c>
      <c r="L678" s="221" t="s">
        <v>0</v>
      </c>
      <c r="M678" s="221" t="s">
        <v>413</v>
      </c>
      <c r="N678" s="48" t="s">
        <v>162</v>
      </c>
      <c r="O678" s="48" t="s">
        <v>0</v>
      </c>
      <c r="P678" s="48" t="s">
        <v>477</v>
      </c>
      <c r="Q678" s="48"/>
      <c r="R678" s="48"/>
      <c r="S678" s="48"/>
      <c r="T678" s="48"/>
      <c r="U678" s="104"/>
      <c r="V678" s="21" t="str">
        <f t="shared" si="6"/>
        <v/>
      </c>
      <c r="W678" s="22" t="str">
        <f t="shared" si="7"/>
        <v/>
      </c>
      <c r="X678" s="23"/>
      <c r="Y678" s="299"/>
      <c r="Z678" s="299"/>
      <c r="AD678" s="300"/>
      <c r="AE678" s="300"/>
      <c r="AF678" s="300"/>
      <c r="AG678" s="300"/>
      <c r="AH678" s="300"/>
      <c r="AI678" s="300"/>
      <c r="AJ678" s="300"/>
      <c r="AK678" s="300"/>
      <c r="AL678" s="300"/>
      <c r="AM678" s="300"/>
      <c r="AN678" s="300"/>
      <c r="AO678" s="300"/>
      <c r="AP678" s="300"/>
      <c r="AQ678" s="300"/>
      <c r="AR678" s="300"/>
      <c r="AS678" s="300"/>
      <c r="BI678" s="57"/>
      <c r="BJ678" s="57"/>
      <c r="BK678" s="57"/>
      <c r="BL678" s="57"/>
      <c r="BM678" s="57"/>
      <c r="BN678" s="57"/>
      <c r="BO678" s="57"/>
      <c r="BP678" s="57"/>
      <c r="BQ678" s="57"/>
      <c r="BR678" s="57"/>
      <c r="BS678" s="57"/>
      <c r="BT678" s="57"/>
      <c r="BU678" s="57"/>
      <c r="BV678" s="57"/>
      <c r="BW678" s="57"/>
    </row>
    <row r="679" spans="3:75" ht="21" customHeight="1">
      <c r="C679" s="266"/>
      <c r="D679" s="425"/>
      <c r="E679" s="433"/>
      <c r="F679" s="289" t="s">
        <v>92</v>
      </c>
      <c r="G679" s="250"/>
      <c r="H679" s="221" t="s">
        <v>0</v>
      </c>
      <c r="I679" s="221" t="s">
        <v>159</v>
      </c>
      <c r="J679" s="221" t="s">
        <v>0</v>
      </c>
      <c r="K679" s="221" t="s">
        <v>160</v>
      </c>
      <c r="L679" s="221" t="s">
        <v>0</v>
      </c>
      <c r="M679" s="221" t="s">
        <v>414</v>
      </c>
      <c r="N679" s="48" t="s">
        <v>162</v>
      </c>
      <c r="O679" s="48" t="s">
        <v>0</v>
      </c>
      <c r="P679" s="48" t="s">
        <v>477</v>
      </c>
      <c r="Q679" s="48"/>
      <c r="R679" s="48"/>
      <c r="S679" s="48"/>
      <c r="T679" s="48"/>
      <c r="U679" s="104"/>
      <c r="V679" s="21" t="str">
        <f t="shared" si="6"/>
        <v/>
      </c>
      <c r="W679" s="22" t="str">
        <f t="shared" si="7"/>
        <v/>
      </c>
      <c r="X679" s="23"/>
      <c r="Y679" s="299"/>
      <c r="Z679" s="299"/>
      <c r="AD679" s="300"/>
      <c r="AE679" s="300"/>
      <c r="AF679" s="300"/>
      <c r="AG679" s="300"/>
      <c r="AH679" s="300"/>
      <c r="AI679" s="300"/>
      <c r="AJ679" s="300"/>
      <c r="AK679" s="300"/>
      <c r="AL679" s="300"/>
      <c r="AM679" s="300"/>
      <c r="AN679" s="300"/>
      <c r="AO679" s="300"/>
      <c r="AP679" s="300"/>
      <c r="AQ679" s="300"/>
      <c r="AR679" s="300"/>
      <c r="AS679" s="300"/>
      <c r="BI679" s="57"/>
      <c r="BJ679" s="57"/>
      <c r="BK679" s="57"/>
      <c r="BL679" s="57"/>
      <c r="BM679" s="57"/>
      <c r="BN679" s="57"/>
      <c r="BO679" s="57"/>
      <c r="BP679" s="57"/>
      <c r="BQ679" s="57"/>
      <c r="BR679" s="57"/>
      <c r="BS679" s="57"/>
      <c r="BT679" s="57"/>
      <c r="BU679" s="57"/>
      <c r="BV679" s="57"/>
      <c r="BW679" s="57"/>
    </row>
    <row r="680" spans="3:75" ht="21" customHeight="1">
      <c r="C680" s="266"/>
      <c r="D680" s="425"/>
      <c r="E680" s="433"/>
      <c r="F680" s="289" t="s">
        <v>2549</v>
      </c>
      <c r="G680" s="250"/>
      <c r="H680" s="221" t="s">
        <v>0</v>
      </c>
      <c r="I680" s="221" t="s">
        <v>159</v>
      </c>
      <c r="J680" s="221" t="s">
        <v>0</v>
      </c>
      <c r="K680" s="221" t="s">
        <v>160</v>
      </c>
      <c r="L680" s="221" t="s">
        <v>0</v>
      </c>
      <c r="M680" s="221" t="s">
        <v>415</v>
      </c>
      <c r="N680" s="48" t="s">
        <v>162</v>
      </c>
      <c r="O680" s="48" t="s">
        <v>0</v>
      </c>
      <c r="P680" s="48" t="s">
        <v>477</v>
      </c>
      <c r="Q680" s="48"/>
      <c r="R680" s="48"/>
      <c r="S680" s="48"/>
      <c r="T680" s="48"/>
      <c r="U680" s="104"/>
      <c r="V680" s="21" t="str">
        <f t="shared" si="6"/>
        <v/>
      </c>
      <c r="W680" s="22" t="str">
        <f t="shared" si="7"/>
        <v/>
      </c>
      <c r="X680" s="23"/>
      <c r="Y680" s="299"/>
      <c r="Z680" s="299"/>
      <c r="AD680" s="300"/>
      <c r="AE680" s="300"/>
      <c r="AF680" s="300"/>
      <c r="AG680" s="300"/>
      <c r="AH680" s="300"/>
      <c r="AI680" s="300"/>
      <c r="AJ680" s="300"/>
      <c r="AK680" s="300"/>
      <c r="AL680" s="300"/>
      <c r="AM680" s="300"/>
      <c r="AN680" s="300"/>
      <c r="AO680" s="300"/>
      <c r="AP680" s="300"/>
      <c r="AQ680" s="300"/>
      <c r="AR680" s="300"/>
      <c r="AS680" s="300"/>
      <c r="BI680" s="57"/>
      <c r="BJ680" s="57"/>
      <c r="BK680" s="57"/>
      <c r="BL680" s="57"/>
      <c r="BM680" s="57"/>
      <c r="BN680" s="57"/>
      <c r="BO680" s="57"/>
      <c r="BP680" s="57"/>
      <c r="BQ680" s="57"/>
      <c r="BR680" s="57"/>
      <c r="BS680" s="57"/>
      <c r="BT680" s="57"/>
      <c r="BU680" s="57"/>
      <c r="BV680" s="57"/>
      <c r="BW680" s="57"/>
    </row>
    <row r="681" spans="3:75" ht="21" customHeight="1">
      <c r="C681" s="266"/>
      <c r="D681" s="425"/>
      <c r="E681" s="433"/>
      <c r="F681" s="289" t="s">
        <v>93</v>
      </c>
      <c r="G681" s="250"/>
      <c r="H681" s="221" t="s">
        <v>0</v>
      </c>
      <c r="I681" s="221" t="s">
        <v>159</v>
      </c>
      <c r="J681" s="221" t="s">
        <v>0</v>
      </c>
      <c r="K681" s="221" t="s">
        <v>160</v>
      </c>
      <c r="L681" s="221" t="s">
        <v>0</v>
      </c>
      <c r="M681" s="221" t="s">
        <v>416</v>
      </c>
      <c r="N681" s="48" t="s">
        <v>162</v>
      </c>
      <c r="O681" s="48" t="s">
        <v>0</v>
      </c>
      <c r="P681" s="48" t="s">
        <v>477</v>
      </c>
      <c r="Q681" s="48"/>
      <c r="R681" s="48"/>
      <c r="S681" s="48"/>
      <c r="T681" s="48"/>
      <c r="U681" s="104"/>
      <c r="V681" s="21" t="str">
        <f t="shared" si="6"/>
        <v/>
      </c>
      <c r="W681" s="22" t="str">
        <f t="shared" si="7"/>
        <v/>
      </c>
      <c r="X681" s="23"/>
      <c r="Y681" s="299"/>
      <c r="Z681" s="299"/>
      <c r="AD681" s="300"/>
      <c r="AE681" s="300"/>
      <c r="AF681" s="300"/>
      <c r="AG681" s="300"/>
      <c r="AH681" s="300"/>
      <c r="AI681" s="300"/>
      <c r="AJ681" s="300"/>
      <c r="AK681" s="300"/>
      <c r="AL681" s="300"/>
      <c r="AM681" s="300"/>
      <c r="AN681" s="300"/>
      <c r="AO681" s="300"/>
      <c r="AP681" s="300"/>
      <c r="AQ681" s="300"/>
      <c r="AR681" s="300"/>
      <c r="AS681" s="300"/>
      <c r="BI681" s="57"/>
      <c r="BJ681" s="57"/>
      <c r="BK681" s="57"/>
      <c r="BL681" s="57"/>
      <c r="BM681" s="57"/>
      <c r="BN681" s="57"/>
      <c r="BO681" s="57"/>
      <c r="BP681" s="57"/>
      <c r="BQ681" s="57"/>
      <c r="BR681" s="57"/>
      <c r="BS681" s="57"/>
      <c r="BT681" s="57"/>
      <c r="BU681" s="57"/>
      <c r="BV681" s="57"/>
      <c r="BW681" s="57"/>
    </row>
    <row r="682" spans="3:75" ht="21" customHeight="1">
      <c r="C682" s="266"/>
      <c r="D682" s="425"/>
      <c r="E682" s="433"/>
      <c r="F682" s="289" t="s">
        <v>2550</v>
      </c>
      <c r="G682" s="250"/>
      <c r="H682" s="221" t="s">
        <v>0</v>
      </c>
      <c r="I682" s="221" t="s">
        <v>159</v>
      </c>
      <c r="J682" s="221" t="s">
        <v>0</v>
      </c>
      <c r="K682" s="221" t="s">
        <v>160</v>
      </c>
      <c r="L682" s="221" t="s">
        <v>0</v>
      </c>
      <c r="M682" s="221" t="s">
        <v>417</v>
      </c>
      <c r="N682" s="48" t="s">
        <v>162</v>
      </c>
      <c r="O682" s="48" t="s">
        <v>0</v>
      </c>
      <c r="P682" s="48" t="s">
        <v>477</v>
      </c>
      <c r="Q682" s="48"/>
      <c r="R682" s="48"/>
      <c r="S682" s="48"/>
      <c r="T682" s="48"/>
      <c r="U682" s="104"/>
      <c r="V682" s="21" t="str">
        <f t="shared" si="6"/>
        <v/>
      </c>
      <c r="W682" s="22" t="str">
        <f t="shared" si="7"/>
        <v/>
      </c>
      <c r="X682" s="23"/>
      <c r="Y682" s="299"/>
      <c r="Z682" s="299"/>
      <c r="AD682" s="300"/>
      <c r="AE682" s="300"/>
      <c r="AF682" s="300"/>
      <c r="AG682" s="300"/>
      <c r="AH682" s="300"/>
      <c r="AI682" s="300"/>
      <c r="AJ682" s="300"/>
      <c r="AK682" s="300"/>
      <c r="AL682" s="300"/>
      <c r="AM682" s="300"/>
      <c r="AN682" s="300"/>
      <c r="AO682" s="300"/>
      <c r="AP682" s="300"/>
      <c r="AQ682" s="300"/>
      <c r="AR682" s="300"/>
      <c r="AS682" s="300"/>
      <c r="BI682" s="57"/>
      <c r="BJ682" s="57"/>
      <c r="BK682" s="57"/>
      <c r="BL682" s="57"/>
      <c r="BM682" s="57"/>
      <c r="BN682" s="57"/>
      <c r="BO682" s="57"/>
      <c r="BP682" s="57"/>
      <c r="BQ682" s="57"/>
      <c r="BR682" s="57"/>
      <c r="BS682" s="57"/>
      <c r="BT682" s="57"/>
      <c r="BU682" s="57"/>
      <c r="BV682" s="57"/>
      <c r="BW682" s="57"/>
    </row>
    <row r="683" spans="3:75" ht="21" customHeight="1">
      <c r="C683" s="266"/>
      <c r="D683" s="425"/>
      <c r="E683" s="433"/>
      <c r="F683" s="289" t="s">
        <v>94</v>
      </c>
      <c r="G683" s="250"/>
      <c r="H683" s="221" t="s">
        <v>0</v>
      </c>
      <c r="I683" s="221" t="s">
        <v>159</v>
      </c>
      <c r="J683" s="221" t="s">
        <v>0</v>
      </c>
      <c r="K683" s="221" t="s">
        <v>160</v>
      </c>
      <c r="L683" s="221" t="s">
        <v>0</v>
      </c>
      <c r="M683" s="221" t="s">
        <v>418</v>
      </c>
      <c r="N683" s="48" t="s">
        <v>162</v>
      </c>
      <c r="O683" s="48" t="s">
        <v>0</v>
      </c>
      <c r="P683" s="48" t="s">
        <v>477</v>
      </c>
      <c r="Q683" s="48"/>
      <c r="R683" s="48"/>
      <c r="S683" s="48"/>
      <c r="T683" s="48"/>
      <c r="U683" s="104"/>
      <c r="V683" s="21" t="str">
        <f t="shared" si="6"/>
        <v/>
      </c>
      <c r="W683" s="22" t="str">
        <f t="shared" si="7"/>
        <v/>
      </c>
      <c r="X683" s="23"/>
      <c r="Y683" s="299"/>
      <c r="Z683" s="299"/>
      <c r="AD683" s="300"/>
      <c r="AE683" s="300"/>
      <c r="AF683" s="300"/>
      <c r="AG683" s="300"/>
      <c r="AH683" s="300"/>
      <c r="AI683" s="300"/>
      <c r="AJ683" s="300"/>
      <c r="AK683" s="300"/>
      <c r="AL683" s="300"/>
      <c r="AM683" s="300"/>
      <c r="AN683" s="300"/>
      <c r="AO683" s="300"/>
      <c r="AP683" s="300"/>
      <c r="AQ683" s="300"/>
      <c r="AR683" s="300"/>
      <c r="AS683" s="300"/>
      <c r="BI683" s="57"/>
      <c r="BJ683" s="57"/>
      <c r="BK683" s="57"/>
      <c r="BL683" s="57"/>
      <c r="BM683" s="57"/>
      <c r="BN683" s="57"/>
      <c r="BO683" s="57"/>
      <c r="BP683" s="57"/>
      <c r="BQ683" s="57"/>
      <c r="BR683" s="57"/>
      <c r="BS683" s="57"/>
      <c r="BT683" s="57"/>
      <c r="BU683" s="57"/>
      <c r="BV683" s="57"/>
      <c r="BW683" s="57"/>
    </row>
    <row r="684" spans="3:75" ht="21" customHeight="1">
      <c r="C684" s="266"/>
      <c r="D684" s="425"/>
      <c r="E684" s="433"/>
      <c r="F684" s="289" t="s">
        <v>95</v>
      </c>
      <c r="G684" s="250"/>
      <c r="H684" s="221" t="s">
        <v>0</v>
      </c>
      <c r="I684" s="221" t="s">
        <v>159</v>
      </c>
      <c r="J684" s="221" t="s">
        <v>0</v>
      </c>
      <c r="K684" s="221" t="s">
        <v>160</v>
      </c>
      <c r="L684" s="221" t="s">
        <v>0</v>
      </c>
      <c r="M684" s="221" t="s">
        <v>419</v>
      </c>
      <c r="N684" s="48" t="s">
        <v>162</v>
      </c>
      <c r="O684" s="48" t="s">
        <v>0</v>
      </c>
      <c r="P684" s="48" t="s">
        <v>477</v>
      </c>
      <c r="Q684" s="48"/>
      <c r="R684" s="48"/>
      <c r="S684" s="48"/>
      <c r="T684" s="48"/>
      <c r="U684" s="104"/>
      <c r="V684" s="21" t="str">
        <f t="shared" si="6"/>
        <v/>
      </c>
      <c r="W684" s="22" t="str">
        <f t="shared" si="7"/>
        <v/>
      </c>
      <c r="X684" s="23"/>
      <c r="Y684" s="299"/>
      <c r="Z684" s="299"/>
      <c r="AD684" s="300"/>
      <c r="AE684" s="300"/>
      <c r="AF684" s="300"/>
      <c r="AG684" s="300"/>
      <c r="AH684" s="300"/>
      <c r="AI684" s="300"/>
      <c r="AJ684" s="300"/>
      <c r="AK684" s="300"/>
      <c r="AL684" s="300"/>
      <c r="AM684" s="300"/>
      <c r="AN684" s="300"/>
      <c r="AO684" s="300"/>
      <c r="AP684" s="300"/>
      <c r="AQ684" s="300"/>
      <c r="AR684" s="300"/>
      <c r="AS684" s="300"/>
      <c r="BI684" s="57"/>
      <c r="BJ684" s="57"/>
      <c r="BK684" s="57"/>
      <c r="BL684" s="57"/>
      <c r="BM684" s="57"/>
      <c r="BN684" s="57"/>
      <c r="BO684" s="57"/>
      <c r="BP684" s="57"/>
      <c r="BQ684" s="57"/>
      <c r="BR684" s="57"/>
      <c r="BS684" s="57"/>
      <c r="BT684" s="57"/>
      <c r="BU684" s="57"/>
      <c r="BV684" s="57"/>
      <c r="BW684" s="57"/>
    </row>
    <row r="685" spans="3:75" ht="21" customHeight="1">
      <c r="C685" s="266"/>
      <c r="D685" s="425"/>
      <c r="E685" s="433"/>
      <c r="F685" s="289" t="s">
        <v>96</v>
      </c>
      <c r="G685" s="250"/>
      <c r="H685" s="221" t="s">
        <v>0</v>
      </c>
      <c r="I685" s="221" t="s">
        <v>159</v>
      </c>
      <c r="J685" s="221" t="s">
        <v>0</v>
      </c>
      <c r="K685" s="221" t="s">
        <v>160</v>
      </c>
      <c r="L685" s="221" t="s">
        <v>0</v>
      </c>
      <c r="M685" s="221" t="s">
        <v>420</v>
      </c>
      <c r="N685" s="48" t="s">
        <v>162</v>
      </c>
      <c r="O685" s="48" t="s">
        <v>0</v>
      </c>
      <c r="P685" s="48" t="s">
        <v>477</v>
      </c>
      <c r="Q685" s="48"/>
      <c r="R685" s="48"/>
      <c r="S685" s="48"/>
      <c r="T685" s="48"/>
      <c r="U685" s="104"/>
      <c r="V685" s="21" t="str">
        <f t="shared" si="6"/>
        <v/>
      </c>
      <c r="W685" s="22" t="str">
        <f t="shared" si="7"/>
        <v/>
      </c>
      <c r="X685" s="23"/>
      <c r="Y685" s="299"/>
      <c r="Z685" s="299"/>
      <c r="AD685" s="300"/>
      <c r="AE685" s="300"/>
      <c r="AF685" s="300"/>
      <c r="AG685" s="300"/>
      <c r="AH685" s="300"/>
      <c r="AI685" s="300"/>
      <c r="AJ685" s="300"/>
      <c r="AK685" s="300"/>
      <c r="AL685" s="300"/>
      <c r="AM685" s="300"/>
      <c r="AN685" s="300"/>
      <c r="AO685" s="300"/>
      <c r="AP685" s="300"/>
      <c r="AQ685" s="300"/>
      <c r="AR685" s="300"/>
      <c r="AS685" s="300"/>
      <c r="BI685" s="57"/>
      <c r="BJ685" s="57"/>
      <c r="BK685" s="57"/>
      <c r="BL685" s="57"/>
      <c r="BM685" s="57"/>
      <c r="BN685" s="57"/>
      <c r="BO685" s="57"/>
      <c r="BP685" s="57"/>
      <c r="BQ685" s="57"/>
      <c r="BR685" s="57"/>
      <c r="BS685" s="57"/>
      <c r="BT685" s="57"/>
      <c r="BU685" s="57"/>
      <c r="BV685" s="57"/>
      <c r="BW685" s="57"/>
    </row>
    <row r="686" spans="3:75" ht="21" customHeight="1">
      <c r="C686" s="266"/>
      <c r="D686" s="425"/>
      <c r="E686" s="433"/>
      <c r="F686" s="289" t="s">
        <v>97</v>
      </c>
      <c r="G686" s="250"/>
      <c r="H686" s="221" t="s">
        <v>0</v>
      </c>
      <c r="I686" s="221" t="s">
        <v>159</v>
      </c>
      <c r="J686" s="221" t="s">
        <v>0</v>
      </c>
      <c r="K686" s="221" t="s">
        <v>160</v>
      </c>
      <c r="L686" s="221" t="s">
        <v>0</v>
      </c>
      <c r="M686" s="221" t="s">
        <v>421</v>
      </c>
      <c r="N686" s="48" t="s">
        <v>162</v>
      </c>
      <c r="O686" s="48" t="s">
        <v>0</v>
      </c>
      <c r="P686" s="48" t="s">
        <v>477</v>
      </c>
      <c r="Q686" s="48"/>
      <c r="R686" s="48"/>
      <c r="S686" s="48"/>
      <c r="T686" s="48"/>
      <c r="U686" s="104"/>
      <c r="V686" s="21" t="str">
        <f t="shared" si="6"/>
        <v/>
      </c>
      <c r="W686" s="22" t="str">
        <f t="shared" si="7"/>
        <v/>
      </c>
      <c r="X686" s="23"/>
      <c r="Y686" s="299"/>
      <c r="Z686" s="299"/>
      <c r="AD686" s="300"/>
      <c r="AE686" s="300"/>
      <c r="AF686" s="300"/>
      <c r="AG686" s="300"/>
      <c r="AH686" s="300"/>
      <c r="AI686" s="300"/>
      <c r="AJ686" s="300"/>
      <c r="AK686" s="300"/>
      <c r="AL686" s="300"/>
      <c r="AM686" s="300"/>
      <c r="AN686" s="300"/>
      <c r="AO686" s="300"/>
      <c r="AP686" s="300"/>
      <c r="AQ686" s="300"/>
      <c r="AR686" s="300"/>
      <c r="AS686" s="300"/>
      <c r="BI686" s="57"/>
      <c r="BJ686" s="57"/>
      <c r="BK686" s="57"/>
      <c r="BL686" s="57"/>
      <c r="BM686" s="57"/>
      <c r="BN686" s="57"/>
      <c r="BO686" s="57"/>
      <c r="BP686" s="57"/>
      <c r="BQ686" s="57"/>
      <c r="BR686" s="57"/>
      <c r="BS686" s="57"/>
      <c r="BT686" s="57"/>
      <c r="BU686" s="57"/>
      <c r="BV686" s="57"/>
      <c r="BW686" s="57"/>
    </row>
    <row r="687" spans="3:75" ht="21" customHeight="1">
      <c r="C687" s="266"/>
      <c r="D687" s="425"/>
      <c r="E687" s="433"/>
      <c r="F687" s="289" t="s">
        <v>2551</v>
      </c>
      <c r="G687" s="250"/>
      <c r="H687" s="221" t="s">
        <v>0</v>
      </c>
      <c r="I687" s="221" t="s">
        <v>159</v>
      </c>
      <c r="J687" s="221" t="s">
        <v>0</v>
      </c>
      <c r="K687" s="221" t="s">
        <v>160</v>
      </c>
      <c r="L687" s="221" t="s">
        <v>0</v>
      </c>
      <c r="M687" s="221" t="s">
        <v>422</v>
      </c>
      <c r="N687" s="48" t="s">
        <v>162</v>
      </c>
      <c r="O687" s="48" t="s">
        <v>0</v>
      </c>
      <c r="P687" s="48" t="s">
        <v>477</v>
      </c>
      <c r="Q687" s="48"/>
      <c r="R687" s="48"/>
      <c r="S687" s="48"/>
      <c r="T687" s="48"/>
      <c r="U687" s="104"/>
      <c r="V687" s="21" t="str">
        <f t="shared" si="6"/>
        <v/>
      </c>
      <c r="W687" s="22" t="str">
        <f t="shared" si="7"/>
        <v/>
      </c>
      <c r="X687" s="23"/>
      <c r="Y687" s="299"/>
      <c r="Z687" s="301"/>
      <c r="AD687" s="264"/>
      <c r="AE687" s="264"/>
      <c r="AF687" s="264"/>
      <c r="AG687" s="264"/>
      <c r="AH687" s="264"/>
      <c r="AI687" s="264"/>
      <c r="AJ687" s="264"/>
      <c r="AK687" s="264"/>
      <c r="AL687" s="264"/>
      <c r="AM687" s="264"/>
      <c r="AN687" s="264"/>
      <c r="AO687" s="264"/>
      <c r="AP687" s="264"/>
      <c r="AQ687" s="264"/>
      <c r="AR687" s="264"/>
      <c r="AS687" s="264"/>
      <c r="BI687" s="57"/>
      <c r="BJ687" s="57"/>
      <c r="BK687" s="57"/>
      <c r="BL687" s="57"/>
      <c r="BM687" s="57"/>
      <c r="BN687" s="57"/>
      <c r="BO687" s="57"/>
      <c r="BP687" s="57"/>
      <c r="BQ687" s="57"/>
      <c r="BR687" s="57"/>
      <c r="BS687" s="57"/>
      <c r="BT687" s="57"/>
      <c r="BU687" s="57"/>
      <c r="BV687" s="57"/>
      <c r="BW687" s="57"/>
    </row>
    <row r="688" spans="3:75" ht="21" customHeight="1">
      <c r="C688" s="271"/>
      <c r="D688" s="425"/>
      <c r="E688" s="433"/>
      <c r="F688" s="295" t="s">
        <v>2410</v>
      </c>
      <c r="G688" s="250"/>
      <c r="H688" s="221" t="s">
        <v>0</v>
      </c>
      <c r="I688" s="221" t="s">
        <v>159</v>
      </c>
      <c r="J688" s="221" t="s">
        <v>0</v>
      </c>
      <c r="K688" s="221" t="s">
        <v>160</v>
      </c>
      <c r="L688" s="221" t="s">
        <v>0</v>
      </c>
      <c r="M688" s="221" t="s">
        <v>440</v>
      </c>
      <c r="N688" s="48" t="s">
        <v>162</v>
      </c>
      <c r="O688" s="48" t="s">
        <v>0</v>
      </c>
      <c r="P688" s="48" t="s">
        <v>477</v>
      </c>
      <c r="Q688" s="48"/>
      <c r="R688" s="48"/>
      <c r="S688" s="48"/>
      <c r="T688" s="48"/>
      <c r="U688" s="104"/>
      <c r="V688" s="21" t="str">
        <f t="shared" si="6"/>
        <v/>
      </c>
      <c r="W688" s="22" t="str">
        <f t="shared" si="7"/>
        <v/>
      </c>
      <c r="X688" s="23"/>
      <c r="Y688" s="299"/>
      <c r="Z688" s="299"/>
      <c r="AD688" s="300"/>
      <c r="AE688" s="300"/>
      <c r="AF688" s="300"/>
      <c r="AG688" s="300"/>
      <c r="AH688" s="300"/>
      <c r="AI688" s="300"/>
      <c r="AJ688" s="300"/>
      <c r="AK688" s="300"/>
      <c r="AL688" s="300"/>
      <c r="AM688" s="300"/>
      <c r="AN688" s="300"/>
      <c r="AO688" s="300"/>
      <c r="AP688" s="300"/>
      <c r="AQ688" s="300"/>
      <c r="AR688" s="300"/>
      <c r="AS688" s="300"/>
      <c r="BI688" s="57"/>
      <c r="BJ688" s="57"/>
      <c r="BK688" s="57"/>
      <c r="BL688" s="57"/>
      <c r="BM688" s="57"/>
      <c r="BN688" s="57"/>
      <c r="BO688" s="57"/>
      <c r="BP688" s="57"/>
      <c r="BQ688" s="57"/>
      <c r="BR688" s="57"/>
      <c r="BS688" s="57"/>
      <c r="BT688" s="57"/>
      <c r="BU688" s="57"/>
      <c r="BV688" s="57"/>
      <c r="BW688" s="57"/>
    </row>
    <row r="689" spans="3:75" ht="21" customHeight="1">
      <c r="C689" s="271"/>
      <c r="D689" s="425" t="s">
        <v>465</v>
      </c>
      <c r="E689" s="329" t="s">
        <v>2411</v>
      </c>
      <c r="F689" s="330"/>
      <c r="G689" s="250"/>
      <c r="H689" s="221" t="s">
        <v>0</v>
      </c>
      <c r="I689" s="221" t="s">
        <v>159</v>
      </c>
      <c r="J689" s="221" t="s">
        <v>0</v>
      </c>
      <c r="K689" s="221" t="s">
        <v>160</v>
      </c>
      <c r="L689" s="221" t="s">
        <v>0</v>
      </c>
      <c r="M689" s="221" t="s">
        <v>423</v>
      </c>
      <c r="N689" s="48" t="s">
        <v>423</v>
      </c>
      <c r="O689" s="48" t="s">
        <v>0</v>
      </c>
      <c r="P689" s="48" t="s">
        <v>477</v>
      </c>
      <c r="Q689" s="48"/>
      <c r="R689" s="48"/>
      <c r="S689" s="48"/>
      <c r="T689" s="48"/>
      <c r="U689" s="104"/>
      <c r="V689" s="21" t="str">
        <f t="shared" si="6"/>
        <v/>
      </c>
      <c r="W689" s="22" t="str">
        <f t="shared" si="7"/>
        <v/>
      </c>
      <c r="X689" s="23"/>
      <c r="Y689" s="299"/>
      <c r="Z689" s="299"/>
      <c r="AD689" s="300"/>
      <c r="AE689" s="300"/>
      <c r="AF689" s="300"/>
      <c r="AG689" s="300"/>
      <c r="AH689" s="300"/>
      <c r="AI689" s="300"/>
      <c r="AJ689" s="300"/>
      <c r="AK689" s="300"/>
      <c r="AL689" s="300"/>
      <c r="AM689" s="300"/>
      <c r="AN689" s="300"/>
      <c r="AO689" s="300"/>
      <c r="AP689" s="300"/>
      <c r="AQ689" s="300"/>
      <c r="AR689" s="300"/>
      <c r="AS689" s="300"/>
      <c r="BI689" s="57"/>
      <c r="BJ689" s="57"/>
      <c r="BK689" s="57"/>
      <c r="BL689" s="57"/>
      <c r="BM689" s="57"/>
      <c r="BN689" s="57"/>
      <c r="BO689" s="57"/>
      <c r="BP689" s="57"/>
      <c r="BQ689" s="57"/>
      <c r="BR689" s="57"/>
      <c r="BS689" s="57"/>
      <c r="BT689" s="57"/>
      <c r="BU689" s="57"/>
      <c r="BV689" s="57"/>
      <c r="BW689" s="57"/>
    </row>
    <row r="690" spans="3:75" ht="21" customHeight="1">
      <c r="C690" s="271"/>
      <c r="D690" s="425"/>
      <c r="E690" s="332" t="s">
        <v>2383</v>
      </c>
      <c r="F690" s="333"/>
      <c r="G690" s="250"/>
      <c r="H690" s="221" t="s">
        <v>0</v>
      </c>
      <c r="I690" s="221" t="s">
        <v>159</v>
      </c>
      <c r="J690" s="221" t="s">
        <v>0</v>
      </c>
      <c r="K690" s="221" t="s">
        <v>160</v>
      </c>
      <c r="L690" s="221" t="s">
        <v>0</v>
      </c>
      <c r="M690" s="221" t="s">
        <v>428</v>
      </c>
      <c r="N690" s="48" t="s">
        <v>428</v>
      </c>
      <c r="O690" s="48" t="s">
        <v>0</v>
      </c>
      <c r="P690" s="48" t="s">
        <v>477</v>
      </c>
      <c r="Q690" s="48"/>
      <c r="R690" s="48"/>
      <c r="S690" s="48"/>
      <c r="T690" s="48"/>
      <c r="U690" s="104"/>
      <c r="V690" s="21" t="str">
        <f t="shared" si="6"/>
        <v/>
      </c>
      <c r="W690" s="22" t="str">
        <f t="shared" si="7"/>
        <v/>
      </c>
      <c r="X690" s="23"/>
      <c r="Y690" s="270"/>
      <c r="Z690" s="271"/>
      <c r="AD690" s="283"/>
      <c r="AE690" s="283"/>
      <c r="AF690" s="283"/>
      <c r="AG690" s="283"/>
      <c r="AH690" s="283"/>
      <c r="AI690" s="283"/>
      <c r="AJ690" s="283"/>
      <c r="AK690" s="283"/>
      <c r="AL690" s="283"/>
      <c r="AM690" s="283"/>
      <c r="AN690" s="283"/>
      <c r="AO690" s="283"/>
      <c r="AP690" s="283"/>
      <c r="AQ690" s="283"/>
      <c r="AR690" s="283"/>
      <c r="AS690" s="283"/>
      <c r="BI690" s="57"/>
      <c r="BJ690" s="57"/>
      <c r="BK690" s="57"/>
      <c r="BL690" s="57"/>
      <c r="BM690" s="57"/>
      <c r="BN690" s="57"/>
      <c r="BO690" s="57"/>
      <c r="BP690" s="57"/>
      <c r="BQ690" s="57"/>
      <c r="BR690" s="57"/>
      <c r="BS690" s="57"/>
      <c r="BT690" s="57"/>
      <c r="BU690" s="57"/>
      <c r="BV690" s="57"/>
      <c r="BW690" s="57"/>
    </row>
    <row r="691" spans="3:75">
      <c r="C691" s="271"/>
      <c r="D691" s="270"/>
      <c r="E691" s="271"/>
      <c r="F691" s="305"/>
      <c r="G691" s="306"/>
      <c r="H691" s="307"/>
      <c r="I691" s="306"/>
      <c r="J691" s="307"/>
      <c r="K691" s="306"/>
      <c r="L691" s="307"/>
      <c r="M691" s="306"/>
      <c r="N691" s="307"/>
      <c r="O691" s="306"/>
      <c r="P691" s="306"/>
      <c r="Q691" s="306"/>
      <c r="R691" s="306"/>
      <c r="S691" s="306"/>
      <c r="T691" s="306"/>
      <c r="U691" s="306"/>
      <c r="V691" s="270"/>
      <c r="W691" s="271"/>
      <c r="X691" s="270"/>
      <c r="Y691" s="270"/>
      <c r="Z691" s="271"/>
    </row>
    <row r="692" spans="3:75">
      <c r="C692" s="271"/>
      <c r="D692" s="270"/>
      <c r="E692" s="271"/>
      <c r="F692" s="305"/>
      <c r="G692" s="306"/>
      <c r="H692" s="307"/>
      <c r="I692" s="306"/>
      <c r="J692" s="307"/>
      <c r="K692" s="306"/>
      <c r="L692" s="307"/>
      <c r="M692" s="306"/>
      <c r="N692" s="307"/>
      <c r="O692" s="306"/>
      <c r="P692" s="306"/>
      <c r="Q692" s="306"/>
      <c r="R692" s="306"/>
      <c r="S692" s="306"/>
      <c r="T692" s="306"/>
      <c r="U692" s="306"/>
      <c r="V692" s="270"/>
      <c r="W692" s="271"/>
      <c r="X692" s="270"/>
      <c r="Y692" s="270"/>
      <c r="Z692" s="271"/>
    </row>
    <row r="693" spans="3:75" hidden="1"/>
    <row r="694" spans="3:75" hidden="1">
      <c r="V694" s="214">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0</v>
      </c>
      <c r="W694" s="215"/>
      <c r="X694" s="215"/>
    </row>
    <row r="695" spans="3:75" hidden="1"/>
    <row r="696" spans="3:75" hidden="1"/>
    <row r="697" spans="3:75" hidden="1"/>
    <row r="698" spans="3:75" hidden="1"/>
    <row r="699" spans="3:75" hidden="1"/>
    <row r="700" spans="3:75" hidden="1"/>
    <row r="701" spans="3:75" hidden="1"/>
    <row r="702" spans="3:75" hidden="1"/>
  </sheetData>
  <sheetProtection algorithmName="SHA-512" hashValue="Q/KSzyVi3Ht6/jWSPVMk96i3C+Lf8bu/dzNEnq4bxtcoOEZ7x9XBO9Ey8+6EbRcHYXE8/ehhhOACATsJq6HVsQ==" saltValue="Z5gFwWx9hQ79jr9R8/qpcQ==" spinCount="100000" sheet="1" objects="1" scenarios="1" formatCells="0" formatColumns="0" formatRows="0" sort="0" autoFilter="0"/>
  <mergeCells count="43">
    <mergeCell ref="D689:D690"/>
    <mergeCell ref="D670:D688"/>
    <mergeCell ref="D571:D622"/>
    <mergeCell ref="D623:D669"/>
    <mergeCell ref="D527:D570"/>
    <mergeCell ref="E527:E570"/>
    <mergeCell ref="E571:E622"/>
    <mergeCell ref="E623:E669"/>
    <mergeCell ref="E670:E688"/>
    <mergeCell ref="E522:E526"/>
    <mergeCell ref="D522:D526"/>
    <mergeCell ref="E240:E295"/>
    <mergeCell ref="E296:E300"/>
    <mergeCell ref="D240:D295"/>
    <mergeCell ref="D296:D300"/>
    <mergeCell ref="D301:D344"/>
    <mergeCell ref="E444:E462"/>
    <mergeCell ref="E466:E521"/>
    <mergeCell ref="D444:D462"/>
    <mergeCell ref="D463:D464"/>
    <mergeCell ref="D466:D521"/>
    <mergeCell ref="D345:D396"/>
    <mergeCell ref="D397:D443"/>
    <mergeCell ref="E301:E344"/>
    <mergeCell ref="E345:E396"/>
    <mergeCell ref="E397:E443"/>
    <mergeCell ref="D237:D238"/>
    <mergeCell ref="E14:E69"/>
    <mergeCell ref="E70:E74"/>
    <mergeCell ref="E75:E118"/>
    <mergeCell ref="E119:E170"/>
    <mergeCell ref="D1:Z1"/>
    <mergeCell ref="V3:X3"/>
    <mergeCell ref="E171:E217"/>
    <mergeCell ref="E218:E236"/>
    <mergeCell ref="V2:X2"/>
    <mergeCell ref="D2:F2"/>
    <mergeCell ref="D14:D69"/>
    <mergeCell ref="D70:D74"/>
    <mergeCell ref="D75:D118"/>
    <mergeCell ref="D119:D170"/>
    <mergeCell ref="D171:D217"/>
    <mergeCell ref="D218:D236"/>
  </mergeCells>
  <conditionalFormatting sqref="V14:V238 V240:V464 V466:V690">
    <cfRule type="expression" dxfId="74" priority="3">
      <formula xml:space="preserve"> OR(AND(V14=0,V14&lt;&gt;"",W14&lt;&gt;"Z",W14&lt;&gt;""),AND(V14&gt;0,V14&lt;&gt;"",W14&lt;&gt;"W",W14&lt;&gt;""),AND(V14="", W14="W"))</formula>
    </cfRule>
  </conditionalFormatting>
  <conditionalFormatting sqref="W14:W238 W240:W464 W466:W690">
    <cfRule type="expression" dxfId="73" priority="2">
      <formula xml:space="preserve"> OR(AND(V14=0,V14&lt;&gt;"",W14&lt;&gt;"Z",W14&lt;&gt;""),AND(V14&gt;0,V14&lt;&gt;"",W14&lt;&gt;"W",W14&lt;&gt;""),AND(V14="", W14="W"))</formula>
    </cfRule>
  </conditionalFormatting>
  <conditionalFormatting sqref="X14:X238 X240:X464 X466:X690">
    <cfRule type="expression" dxfId="72" priority="1">
      <formula xml:space="preserve"> AND(OR(W14="X",W14="W"),X14="")</formula>
    </cfRule>
  </conditionalFormatting>
  <conditionalFormatting sqref="V69 V295">
    <cfRule type="expression" dxfId="71" priority="4">
      <formula>OR(COUNTIF(W14:W68,"M")=55,COUNTIF(W14:W68,"X")=55)</formula>
    </cfRule>
    <cfRule type="expression" dxfId="70" priority="5">
      <formula>IF(OR(SUMPRODUCT(--(V14:V68=""),--(W14:W68=""))&gt;0,COUNTIF(W14:W68,"M")&gt;0,COUNTIF(W14:W68,"X")=55),"",SUM(V14:V68)) &lt;&gt; V69</formula>
    </cfRule>
  </conditionalFormatting>
  <conditionalFormatting sqref="W69 W295">
    <cfRule type="expression" dxfId="69" priority="6">
      <formula>OR(COUNTIF(W14:W68,"M")=55,COUNTIF(W14:W68,"X")=55)</formula>
    </cfRule>
    <cfRule type="expression" dxfId="68" priority="7">
      <formula>IF(AND(COUNTIF(W14:W68,"X")=55,SUM(V14:V68)=0,ISNUMBER(V69)),"",IF(COUNTIF(W14:W68,"M")&gt;0,"M",IF(AND(COUNTIF(W14:W68,W14)=55,OR(W14="X",W14="W",W14="Z")),UPPER(W14),""))) &lt;&gt; W69</formula>
    </cfRule>
  </conditionalFormatting>
  <conditionalFormatting sqref="V74 V300">
    <cfRule type="expression" dxfId="67" priority="8">
      <formula>OR(COUNTIF(W70:W73,"M")=4,COUNTIF(W70:W73,"X")=4)</formula>
    </cfRule>
    <cfRule type="expression" dxfId="66" priority="9">
      <formula>IF(OR(SUMPRODUCT(--(V70:V73=""),--(W70:W73=""))&gt;0,COUNTIF(W70:W73,"M")&gt;0,COUNTIF(W70:W73,"X")=4),"",SUM(V70:V73)) &lt;&gt; V74</formula>
    </cfRule>
  </conditionalFormatting>
  <conditionalFormatting sqref="W74 W300">
    <cfRule type="expression" dxfId="65" priority="10">
      <formula>OR(COUNTIF(W70:W73,"M")=4,COUNTIF(W70:W73,"X")=4)</formula>
    </cfRule>
    <cfRule type="expression" dxfId="64" priority="11">
      <formula>IF(AND(COUNTIF(W70:W73,"X")=4,SUM(V70:V73)=0,ISNUMBER(V74)),"",IF(COUNTIF(W70:W73,"M")&gt;0,"M",IF(AND(COUNTIF(W70:W73,W70)=4,OR(W70="X",W70="W",W70="Z")),UPPER(W70),""))) &lt;&gt; W74</formula>
    </cfRule>
  </conditionalFormatting>
  <conditionalFormatting sqref="V118 V344">
    <cfRule type="expression" dxfId="63" priority="12">
      <formula>OR(COUNTIF(W75:W117,"M")=43,COUNTIF(W75:W117,"X")=43)</formula>
    </cfRule>
    <cfRule type="expression" dxfId="62" priority="13">
      <formula>IF(OR(SUMPRODUCT(--(V75:V117=""),--(W75:W117=""))&gt;0,COUNTIF(W75:W117,"M")&gt;0,COUNTIF(W75:W117,"X")=43),"",SUM(V75:V117)) &lt;&gt; V118</formula>
    </cfRule>
  </conditionalFormatting>
  <conditionalFormatting sqref="W118 W344">
    <cfRule type="expression" dxfId="61" priority="14">
      <formula>OR(COUNTIF(W75:W117,"M")=43,COUNTIF(W75:W117,"X")=43)</formula>
    </cfRule>
    <cfRule type="expression" dxfId="60" priority="15">
      <formula>IF(AND(COUNTIF(W75:W117,"X")=43,SUM(V75:V117)=0,ISNUMBER(V118)),"",IF(COUNTIF(W75:W117,"M")&gt;0,"M",IF(AND(COUNTIF(W75:W117,W75)=43,OR(W75="X",W75="W",W75="Z")),UPPER(W75),""))) &lt;&gt; W118</formula>
    </cfRule>
  </conditionalFormatting>
  <conditionalFormatting sqref="V170 V396">
    <cfRule type="expression" dxfId="59" priority="16">
      <formula>OR(COUNTIF(W119:W169,"M")=51,COUNTIF(W119:W169,"X")=51)</formula>
    </cfRule>
    <cfRule type="expression" dxfId="58" priority="17">
      <formula>IF(OR(SUMPRODUCT(--(V119:V169=""),--(W119:W169=""))&gt;0,COUNTIF(W119:W169,"M")&gt;0,COUNTIF(W119:W169,"X")=51),"",SUM(V119:V169)) &lt;&gt; V170</formula>
    </cfRule>
  </conditionalFormatting>
  <conditionalFormatting sqref="W170 W396">
    <cfRule type="expression" dxfId="57" priority="18">
      <formula>OR(COUNTIF(W119:W169,"M")=51,COUNTIF(W119:W169,"X")=51)</formula>
    </cfRule>
    <cfRule type="expression" dxfId="56" priority="19">
      <formula>IF(AND(COUNTIF(W119:W169,"X")=51,SUM(V119:V169)=0,ISNUMBER(V170)),"",IF(COUNTIF(W119:W169,"M")&gt;0,"M",IF(AND(COUNTIF(W119:W169,W119)=51,OR(W119="X",W119="W",W119="Z")),UPPER(W119),""))) &lt;&gt; W170</formula>
    </cfRule>
  </conditionalFormatting>
  <conditionalFormatting sqref="V217 V443">
    <cfRule type="expression" dxfId="55" priority="20">
      <formula>OR(COUNTIF(W171:W216,"M")=46,COUNTIF(W171:W216,"X")=46)</formula>
    </cfRule>
    <cfRule type="expression" dxfId="54" priority="21">
      <formula>IF(OR(SUMPRODUCT(--(V171:V216=""),--(W171:W216=""))&gt;0,COUNTIF(W171:W216,"M")&gt;0,COUNTIF(W171:W216,"X")=46),"",SUM(V171:V216)) &lt;&gt; V217</formula>
    </cfRule>
  </conditionalFormatting>
  <conditionalFormatting sqref="W217 W443">
    <cfRule type="expression" dxfId="53" priority="22">
      <formula>OR(COUNTIF(W171:W216,"M")=46,COUNTIF(W171:W216,"X")=46)</formula>
    </cfRule>
    <cfRule type="expression" dxfId="52" priority="23">
      <formula>IF(AND(COUNTIF(W171:W216,"X")=46,SUM(V171:V216)=0,ISNUMBER(V217)),"",IF(COUNTIF(W171:W216,"M")&gt;0,"M",IF(AND(COUNTIF(W171:W216,W171)=46,OR(W171="X",W171="W",W171="Z")),UPPER(W171),""))) &lt;&gt; W217</formula>
    </cfRule>
  </conditionalFormatting>
  <conditionalFormatting sqref="V236 V462">
    <cfRule type="expression" dxfId="51" priority="24">
      <formula>OR(COUNTIF(W218:W235,"M")=18,COUNTIF(W218:W235,"X")=18)</formula>
    </cfRule>
    <cfRule type="expression" dxfId="50" priority="25">
      <formula>IF(OR(SUMPRODUCT(--(V218:V235=""),--(W218:W235=""))&gt;0,COUNTIF(W218:W235,"M")&gt;0,COUNTIF(W218:W235,"X")=18),"",SUM(V218:V235)) &lt;&gt; V236</formula>
    </cfRule>
  </conditionalFormatting>
  <conditionalFormatting sqref="W236 W462">
    <cfRule type="expression" dxfId="49" priority="26">
      <formula>OR(COUNTIF(W218:W235,"M")=18,COUNTIF(W218:W235,"X")=18)</formula>
    </cfRule>
    <cfRule type="expression" dxfId="48" priority="27">
      <formula>IF(AND(COUNTIF(W218:W235,"X")=18,SUM(V218:V235)=0,ISNUMBER(V236)),"",IF(COUNTIF(W218:W235,"M")&gt;0,"M",IF(AND(COUNTIF(W218:W235,W218)=18,OR(W218="X",W218="W",W218="Z")),UPPER(W218),""))) &lt;&gt; W236</formula>
    </cfRule>
  </conditionalFormatting>
  <conditionalFormatting sqref="V238 V464">
    <cfRule type="expression" dxfId="47" priority="28">
      <formula>OR(AND(W69="X",W74="X",W118="X",W170="X",W217="X",W236="X",W237="X"),AND(W69="M",W74="M",W118="M",W170="M",W217="M",W236="M",W237="M"))</formula>
    </cfRule>
    <cfRule type="expression" dxfId="46" priority="29">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45" priority="30">
      <formula>OR(AND(W69="X",W74="X",W118="X",W170="X",W217="X",W236="X",W237="X"),AND(W69="M",W74="M",W118="M",W170="M",W217="M",W236="M",W237="M"))</formula>
    </cfRule>
    <cfRule type="expression" dxfId="44" priority="31">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483">
    <cfRule type="expression" dxfId="43" priority="32">
      <formula>OR(AND(W14="X",W240="X"),AND(W14="M",W240="M"))</formula>
    </cfRule>
  </conditionalFormatting>
  <conditionalFormatting sqref="V466:V483">
    <cfRule type="expression" dxfId="42" priority="33">
      <formula>IF(OR(AND(V14="",W14=""),AND(V240="",W240=""),AND(W14="X",W240="X"),OR(W14="M",W240="M")),"",SUM(V14,V240)) &lt;&gt; V466</formula>
    </cfRule>
  </conditionalFormatting>
  <conditionalFormatting sqref="W466:W483">
    <cfRule type="expression" dxfId="41" priority="34">
      <formula>OR(AND(W14="X",W240="X"),AND(W14="M",W240="M"))</formula>
    </cfRule>
  </conditionalFormatting>
  <conditionalFormatting sqref="W466:W690">
    <cfRule type="expression" dxfId="40" priority="35">
      <formula>IF(AND(AND(W14="X",W240="X"),SUM(V14,V240)=0,ISNUMBER(V466)),"",IF(OR(W14="M",W240="M"),"M",IF(AND(W14=W240,OR(W14="X",W14="W",W14="Z")),UPPER(W14),""))) &lt;&gt; W466</formula>
    </cfRule>
  </conditionalFormatting>
  <conditionalFormatting sqref="V485:V513">
    <cfRule type="expression" dxfId="39" priority="115">
      <formula>OR(AND(W33="X",W259="X"),AND(W33="M",W259="M"))</formula>
    </cfRule>
  </conditionalFormatting>
  <conditionalFormatting sqref="V485:V513">
    <cfRule type="expression" dxfId="38" priority="116">
      <formula>IF(OR(AND(V33="",W33=""),AND(V259="",W259=""),AND(W33="X",W259="X"),OR(W33="M",W259="M")),"",SUM(V33,V259)) &lt;&gt; V485</formula>
    </cfRule>
  </conditionalFormatting>
  <conditionalFormatting sqref="W485:W513">
    <cfRule type="expression" dxfId="37" priority="117">
      <formula>OR(AND(W33="X",W259="X"),AND(W33="M",W259="M"))</formula>
    </cfRule>
  </conditionalFormatting>
  <conditionalFormatting sqref="V484">
    <cfRule type="expression" dxfId="36" priority="142">
      <formula>OR(AND(W32="X",W258="X"),AND(W32="M",W258="M"))</formula>
    </cfRule>
  </conditionalFormatting>
  <conditionalFormatting sqref="V484">
    <cfRule type="expression" dxfId="35" priority="143">
      <formula>IF(OR(AND(V32="",W32=""),AND(V258="",W258=""),AND(W32="X",W258="X"),OR(W32="M",W258="M")),"",SUM(V32,V258)) &lt;&gt; V484</formula>
    </cfRule>
  </conditionalFormatting>
  <conditionalFormatting sqref="W484">
    <cfRule type="expression" dxfId="34" priority="144">
      <formula>OR(AND(W32="X",W258="X"),AND(W32="M",W258="M"))</formula>
    </cfRule>
  </conditionalFormatting>
  <conditionalFormatting sqref="V514:V690">
    <cfRule type="expression" dxfId="33" priority="163">
      <formula>OR(AND(W62="X",W288="X"),AND(W62="M",W288="M"))</formula>
    </cfRule>
  </conditionalFormatting>
  <conditionalFormatting sqref="V514:V690">
    <cfRule type="expression" dxfId="32" priority="164">
      <formula>IF(OR(AND(V62="",W62=""),AND(V288="",W288=""),AND(W62="X",W288="X"),OR(W62="M",W288="M")),"",SUM(V62,V288)) &lt;&gt; V514</formula>
    </cfRule>
  </conditionalFormatting>
  <conditionalFormatting sqref="W514:W690">
    <cfRule type="expression" dxfId="31" priority="165">
      <formula>OR(AND(W62="X",W288="X"),AND(W62="M",W288="M"))</formula>
    </cfRule>
  </conditionalFormatting>
  <dataValidations count="4">
    <dataValidation allowBlank="1" showInputMessage="1" showErrorMessage="1" sqref="V691:X1048576 Y1:XFD1048576 V1:X13 A1:E1048576 F1:U513 F514:U1048576"/>
    <dataValidation type="textLength" allowBlank="1" showInputMessage="1" showErrorMessage="1" errorTitle="Entrada no válida" error="La longitud del texto debe ser entre 2 y 500 caracteres" sqref="X14:X513 X514:X69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513 W514:W690">
      <formula1>"Z,M,X,W"</formula1>
    </dataValidation>
    <dataValidation type="decimal" operator="greaterThanOrEqual" allowBlank="1" showInputMessage="1" showErrorMessage="1" errorTitle="Entrada no válida" error="Por favor, ingrese un valor numérico" sqref="V14:V513 V514:V690">
      <formula1>0</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312" hidden="1" customWidth="1"/>
    <col min="2" max="2" width="5" style="312" hidden="1" customWidth="1"/>
    <col min="3" max="3" width="5.7109375" style="312" customWidth="1"/>
    <col min="4" max="4" width="16.7109375" style="312" customWidth="1"/>
    <col min="5" max="5" width="55.28515625" style="312" customWidth="1"/>
    <col min="6" max="6" width="5.28515625" style="312" hidden="1" customWidth="1"/>
    <col min="7" max="7" width="4.140625" style="312" hidden="1" customWidth="1"/>
    <col min="8" max="8" width="3" style="312" hidden="1" customWidth="1"/>
    <col min="9" max="9" width="5.85546875" style="312" hidden="1" customWidth="1"/>
    <col min="10" max="10" width="3" style="312" hidden="1" customWidth="1"/>
    <col min="11" max="11" width="5.28515625" style="312" hidden="1" customWidth="1"/>
    <col min="12" max="12" width="3.7109375" style="312" hidden="1" customWidth="1"/>
    <col min="13" max="13" width="6.7109375" style="312" hidden="1" customWidth="1"/>
    <col min="14" max="20" width="4.140625" style="312" hidden="1" customWidth="1"/>
    <col min="21" max="21" width="11.28515625" style="312" hidden="1" customWidth="1"/>
    <col min="22" max="22" width="12.7109375" style="317" customWidth="1"/>
    <col min="23" max="23" width="2.7109375" style="312" customWidth="1"/>
    <col min="24" max="24" width="5.7109375" style="312" customWidth="1"/>
    <col min="25" max="25" width="12.7109375" style="317" customWidth="1"/>
    <col min="26" max="26" width="2.7109375" style="312" customWidth="1"/>
    <col min="27" max="27" width="5.7109375" style="312" customWidth="1"/>
    <col min="28" max="28" width="12.7109375" style="317" customWidth="1"/>
    <col min="29" max="29" width="2.7109375" style="312" customWidth="1"/>
    <col min="30" max="30" width="5.7109375" style="312" customWidth="1"/>
    <col min="31" max="31" width="12.7109375" style="317" customWidth="1"/>
    <col min="32" max="32" width="2.7109375" style="312" customWidth="1"/>
    <col min="33" max="33" width="5.7109375" style="312" customWidth="1"/>
    <col min="34" max="34" width="12.7109375" style="317" customWidth="1"/>
    <col min="35" max="35" width="2.7109375" style="312" customWidth="1"/>
    <col min="36" max="36" width="5.7109375" style="312" customWidth="1"/>
    <col min="37" max="37" width="12.7109375" style="317" customWidth="1"/>
    <col min="38" max="38" width="2.7109375" style="312" customWidth="1"/>
    <col min="39" max="39" width="5.7109375" style="312" customWidth="1"/>
    <col min="40" max="40" width="12.7109375" style="317" customWidth="1"/>
    <col min="41" max="41" width="2.7109375" style="312" customWidth="1"/>
    <col min="42" max="43" width="5.7109375" style="312" customWidth="1"/>
    <col min="44" max="44" width="2.7109375" style="312" customWidth="1"/>
    <col min="45" max="45" width="4.7109375" style="312" customWidth="1"/>
    <col min="46" max="16384" width="9.140625" style="312"/>
  </cols>
  <sheetData>
    <row r="1" spans="1:75" s="310" customFormat="1" ht="45" customHeight="1">
      <c r="A1" s="30" t="s">
        <v>108</v>
      </c>
      <c r="B1" s="31" t="s">
        <v>430</v>
      </c>
      <c r="C1" s="32"/>
      <c r="D1" s="416" t="s">
        <v>2553</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BI1" s="65"/>
      <c r="BJ1" s="65"/>
      <c r="BK1" s="65"/>
      <c r="BL1" s="65"/>
      <c r="BM1" s="65"/>
      <c r="BN1" s="65"/>
      <c r="BO1" s="65"/>
      <c r="BP1" s="65"/>
      <c r="BQ1" s="65"/>
      <c r="BR1" s="65"/>
      <c r="BS1" s="65"/>
      <c r="BT1" s="65"/>
      <c r="BU1" s="65"/>
      <c r="BV1" s="65"/>
      <c r="BW1" s="65"/>
    </row>
    <row r="2" spans="1:75" ht="3.75" customHeight="1">
      <c r="A2" s="30" t="s">
        <v>114</v>
      </c>
      <c r="B2" s="192" t="str">
        <f>VLOOKUP(VAL_C1!$B$2,VAL_Drop_Down_Lists!$A$3:$B$214,2,FALSE)</f>
        <v>_X</v>
      </c>
      <c r="C2" s="193"/>
      <c r="D2" s="193"/>
      <c r="E2" s="193"/>
      <c r="F2" s="193"/>
      <c r="G2" s="193"/>
      <c r="H2" s="193"/>
      <c r="I2" s="193"/>
      <c r="J2" s="193"/>
      <c r="K2" s="193"/>
      <c r="L2" s="193"/>
      <c r="M2" s="193"/>
      <c r="N2" s="193"/>
      <c r="O2" s="193"/>
      <c r="P2" s="193"/>
      <c r="Q2" s="193"/>
      <c r="R2" s="193"/>
      <c r="S2" s="193"/>
      <c r="T2" s="193"/>
      <c r="U2" s="193"/>
      <c r="V2" s="311"/>
      <c r="W2" s="193"/>
      <c r="X2" s="193"/>
      <c r="Y2" s="311"/>
      <c r="Z2" s="193"/>
      <c r="AA2" s="193"/>
      <c r="AB2" s="311"/>
      <c r="AC2" s="193"/>
      <c r="AD2" s="193"/>
      <c r="AE2" s="311"/>
      <c r="AF2" s="193"/>
      <c r="AG2" s="193"/>
      <c r="AH2" s="311"/>
      <c r="AI2" s="193"/>
      <c r="AJ2" s="193"/>
      <c r="AK2" s="311"/>
      <c r="AL2" s="193"/>
      <c r="AM2" s="193"/>
      <c r="AN2" s="311"/>
      <c r="AO2" s="193"/>
      <c r="AP2" s="193"/>
      <c r="AQ2" s="193"/>
      <c r="BI2" s="66"/>
      <c r="BJ2" s="66"/>
      <c r="BK2" s="66"/>
      <c r="BL2" s="66"/>
      <c r="BM2" s="66"/>
      <c r="BN2" s="66"/>
      <c r="BO2" s="66"/>
      <c r="BP2" s="66"/>
      <c r="BQ2" s="66"/>
      <c r="BR2" s="66"/>
      <c r="BS2" s="66"/>
      <c r="BT2" s="66"/>
      <c r="BU2" s="66"/>
      <c r="BV2" s="66"/>
      <c r="BW2" s="66"/>
    </row>
    <row r="3" spans="1:75" ht="30" customHeight="1">
      <c r="A3" s="30" t="s">
        <v>118</v>
      </c>
      <c r="B3" s="192" t="str">
        <f>IF(VAL_C1!$H$32&lt;&gt;"", YEAR(VAL_C1!$H$32),"")</f>
        <v/>
      </c>
      <c r="C3" s="193"/>
      <c r="D3" s="422" t="s">
        <v>2354</v>
      </c>
      <c r="E3" s="421"/>
      <c r="F3" s="313"/>
      <c r="G3" s="314"/>
      <c r="H3" s="314"/>
      <c r="I3" s="314"/>
      <c r="J3" s="314"/>
      <c r="K3" s="314"/>
      <c r="L3" s="314"/>
      <c r="M3" s="314"/>
      <c r="N3" s="314"/>
      <c r="O3" s="314"/>
      <c r="P3" s="314"/>
      <c r="Q3" s="314"/>
      <c r="R3" s="314"/>
      <c r="S3" s="314"/>
      <c r="T3" s="314"/>
      <c r="U3" s="315"/>
      <c r="V3" s="438" t="s">
        <v>2364</v>
      </c>
      <c r="W3" s="438"/>
      <c r="X3" s="438"/>
      <c r="Y3" s="438" t="s">
        <v>2365</v>
      </c>
      <c r="Z3" s="438"/>
      <c r="AA3" s="438"/>
      <c r="AB3" s="438"/>
      <c r="AC3" s="438"/>
      <c r="AD3" s="438"/>
      <c r="AE3" s="438" t="s">
        <v>2366</v>
      </c>
      <c r="AF3" s="438"/>
      <c r="AG3" s="438"/>
      <c r="AH3" s="438"/>
      <c r="AI3" s="438"/>
      <c r="AJ3" s="438"/>
      <c r="AK3" s="438" t="s">
        <v>2367</v>
      </c>
      <c r="AL3" s="438"/>
      <c r="AM3" s="438"/>
      <c r="AN3" s="439" t="s">
        <v>2368</v>
      </c>
      <c r="AO3" s="439"/>
      <c r="AP3" s="439"/>
      <c r="AQ3" s="193"/>
      <c r="BI3" s="66"/>
      <c r="BJ3" s="66"/>
      <c r="BK3" s="66"/>
      <c r="BL3" s="66"/>
      <c r="BM3" s="66"/>
      <c r="BN3" s="66"/>
      <c r="BO3" s="66"/>
      <c r="BP3" s="66"/>
      <c r="BQ3" s="66"/>
      <c r="BR3" s="66"/>
      <c r="BS3" s="66"/>
      <c r="BT3" s="66"/>
      <c r="BU3" s="66"/>
      <c r="BV3" s="66"/>
      <c r="BW3" s="66"/>
    </row>
    <row r="4" spans="1:75" ht="55.5" customHeight="1">
      <c r="A4" s="30" t="s">
        <v>121</v>
      </c>
      <c r="B4" s="192" t="str">
        <f>IF(VAL_C1!$H$33&lt;&gt;"", YEAR(VAL_C1!$H$33),"")</f>
        <v/>
      </c>
      <c r="C4" s="193"/>
      <c r="D4" s="421"/>
      <c r="E4" s="421"/>
      <c r="F4" s="313"/>
      <c r="G4" s="314"/>
      <c r="H4" s="314"/>
      <c r="I4" s="314"/>
      <c r="J4" s="314"/>
      <c r="K4" s="314"/>
      <c r="L4" s="314"/>
      <c r="M4" s="314"/>
      <c r="N4" s="314"/>
      <c r="O4" s="314"/>
      <c r="P4" s="314"/>
      <c r="Q4" s="314"/>
      <c r="R4" s="314"/>
      <c r="S4" s="314"/>
      <c r="T4" s="314"/>
      <c r="U4" s="315"/>
      <c r="V4" s="438" t="s">
        <v>2369</v>
      </c>
      <c r="W4" s="438"/>
      <c r="X4" s="438"/>
      <c r="Y4" s="438" t="s">
        <v>2369</v>
      </c>
      <c r="Z4" s="438"/>
      <c r="AA4" s="438"/>
      <c r="AB4" s="440" t="s">
        <v>2412</v>
      </c>
      <c r="AC4" s="440"/>
      <c r="AD4" s="440"/>
      <c r="AE4" s="438" t="s">
        <v>2369</v>
      </c>
      <c r="AF4" s="438"/>
      <c r="AG4" s="438"/>
      <c r="AH4" s="440" t="s">
        <v>2412</v>
      </c>
      <c r="AI4" s="440"/>
      <c r="AJ4" s="440"/>
      <c r="AK4" s="438" t="s">
        <v>2369</v>
      </c>
      <c r="AL4" s="438"/>
      <c r="AM4" s="438"/>
      <c r="AN4" s="439" t="s">
        <v>2369</v>
      </c>
      <c r="AO4" s="439"/>
      <c r="AP4" s="439"/>
      <c r="AQ4" s="193"/>
      <c r="BI4" s="66"/>
      <c r="BJ4" s="66"/>
      <c r="BK4" s="66"/>
      <c r="BL4" s="66"/>
      <c r="BM4" s="66"/>
      <c r="BN4" s="66"/>
      <c r="BO4" s="66"/>
      <c r="BP4" s="66"/>
      <c r="BQ4" s="66"/>
      <c r="BR4" s="66"/>
      <c r="BS4" s="66"/>
      <c r="BT4" s="66"/>
      <c r="BU4" s="66"/>
      <c r="BV4" s="66"/>
      <c r="BW4" s="66"/>
    </row>
    <row r="5" spans="1:75" s="33" customFormat="1" ht="22.5" customHeight="1">
      <c r="A5" s="30" t="s">
        <v>123</v>
      </c>
      <c r="B5" s="31" t="s">
        <v>0</v>
      </c>
      <c r="C5" s="193"/>
      <c r="D5" s="217" t="s">
        <v>2385</v>
      </c>
      <c r="E5" s="217" t="s">
        <v>2427</v>
      </c>
      <c r="F5" s="313"/>
      <c r="G5" s="314"/>
      <c r="H5" s="314"/>
      <c r="I5" s="314"/>
      <c r="J5" s="314"/>
      <c r="K5" s="314"/>
      <c r="L5" s="314"/>
      <c r="M5" s="314"/>
      <c r="N5" s="314"/>
      <c r="O5" s="314"/>
      <c r="P5" s="314"/>
      <c r="Q5" s="314"/>
      <c r="R5" s="314"/>
      <c r="S5" s="314"/>
      <c r="T5" s="314"/>
      <c r="U5" s="315"/>
      <c r="V5" s="438" t="s">
        <v>2371</v>
      </c>
      <c r="W5" s="438"/>
      <c r="X5" s="438"/>
      <c r="Y5" s="438" t="s">
        <v>2372</v>
      </c>
      <c r="Z5" s="438"/>
      <c r="AA5" s="438"/>
      <c r="AB5" s="438" t="s">
        <v>2413</v>
      </c>
      <c r="AC5" s="438"/>
      <c r="AD5" s="438"/>
      <c r="AE5" s="438" t="s">
        <v>2374</v>
      </c>
      <c r="AF5" s="438"/>
      <c r="AG5" s="438"/>
      <c r="AH5" s="438" t="s">
        <v>2414</v>
      </c>
      <c r="AI5" s="438"/>
      <c r="AJ5" s="438"/>
      <c r="AK5" s="438" t="s">
        <v>2376</v>
      </c>
      <c r="AL5" s="438"/>
      <c r="AM5" s="438"/>
      <c r="AN5" s="439" t="s">
        <v>2377</v>
      </c>
      <c r="AO5" s="439"/>
      <c r="AP5" s="439"/>
      <c r="AQ5" s="193"/>
      <c r="BI5" s="3"/>
      <c r="BJ5" s="3"/>
      <c r="BK5" s="3"/>
      <c r="BL5" s="3"/>
      <c r="BM5" s="3"/>
      <c r="BN5" s="3"/>
      <c r="BO5" s="3"/>
      <c r="BP5" s="3"/>
      <c r="BQ5" s="3"/>
      <c r="BR5" s="3"/>
      <c r="BS5" s="3"/>
      <c r="BT5" s="3"/>
      <c r="BU5" s="3"/>
      <c r="BV5" s="3"/>
      <c r="BW5" s="3"/>
    </row>
    <row r="6" spans="1:75" s="33" customFormat="1" ht="15" hidden="1" customHeight="1">
      <c r="A6" s="30" t="s">
        <v>125</v>
      </c>
      <c r="B6" s="31"/>
      <c r="C6" s="193"/>
      <c r="D6" s="316"/>
      <c r="E6" s="316"/>
      <c r="F6" s="314"/>
      <c r="G6" s="314"/>
      <c r="H6" s="314"/>
      <c r="I6" s="314"/>
      <c r="J6" s="314"/>
      <c r="K6" s="314"/>
      <c r="L6" s="314"/>
      <c r="M6" s="314"/>
      <c r="N6" s="314"/>
      <c r="O6" s="221"/>
      <c r="P6" s="221"/>
      <c r="Q6" s="221"/>
      <c r="R6" s="221"/>
      <c r="S6" s="221"/>
      <c r="T6" s="221"/>
      <c r="U6" s="221" t="s">
        <v>1</v>
      </c>
      <c r="V6" s="246" t="s">
        <v>426</v>
      </c>
      <c r="W6" s="246"/>
      <c r="X6" s="246"/>
      <c r="Y6" s="246" t="s">
        <v>426</v>
      </c>
      <c r="Z6" s="246"/>
      <c r="AA6" s="246"/>
      <c r="AB6" s="246" t="s">
        <v>426</v>
      </c>
      <c r="AC6" s="246"/>
      <c r="AD6" s="246"/>
      <c r="AE6" s="246" t="s">
        <v>426</v>
      </c>
      <c r="AF6" s="246"/>
      <c r="AG6" s="246"/>
      <c r="AH6" s="246" t="s">
        <v>426</v>
      </c>
      <c r="AI6" s="246"/>
      <c r="AJ6" s="246"/>
      <c r="AK6" s="246" t="s">
        <v>426</v>
      </c>
      <c r="AL6" s="246"/>
      <c r="AM6" s="246"/>
      <c r="AN6" s="246" t="s">
        <v>426</v>
      </c>
      <c r="AO6" s="246"/>
      <c r="AP6" s="246"/>
      <c r="AQ6" s="193"/>
      <c r="BI6" s="3"/>
      <c r="BJ6" s="3"/>
      <c r="BK6" s="3"/>
      <c r="BL6" s="3"/>
      <c r="BM6" s="3"/>
      <c r="BN6" s="3"/>
      <c r="BO6" s="3"/>
      <c r="BP6" s="3"/>
      <c r="BQ6" s="3"/>
      <c r="BR6" s="3"/>
      <c r="BS6" s="3"/>
      <c r="BT6" s="3"/>
      <c r="BU6" s="3"/>
      <c r="BV6" s="3"/>
      <c r="BW6" s="3"/>
    </row>
    <row r="7" spans="1:75" s="33" customFormat="1" ht="15" hidden="1" customHeight="1">
      <c r="A7" s="30" t="s">
        <v>127</v>
      </c>
      <c r="B7" s="192" t="str">
        <f>IF(VAL_C1!$H$33&lt;&gt;"", YEAR(VAL_C1!$H$33),"")</f>
        <v/>
      </c>
      <c r="C7" s="193"/>
      <c r="D7" s="314"/>
      <c r="E7" s="314"/>
      <c r="F7" s="314"/>
      <c r="G7" s="314"/>
      <c r="H7" s="314"/>
      <c r="I7" s="314"/>
      <c r="J7" s="314"/>
      <c r="K7" s="314"/>
      <c r="L7" s="314"/>
      <c r="M7" s="314"/>
      <c r="N7" s="314"/>
      <c r="O7" s="221"/>
      <c r="P7" s="221"/>
      <c r="Q7" s="221"/>
      <c r="R7" s="221"/>
      <c r="S7" s="221"/>
      <c r="T7" s="221"/>
      <c r="U7" s="221" t="s">
        <v>149</v>
      </c>
      <c r="V7" s="221" t="s">
        <v>163</v>
      </c>
      <c r="W7" s="221"/>
      <c r="X7" s="221"/>
      <c r="Y7" s="221" t="s">
        <v>164</v>
      </c>
      <c r="Z7" s="221"/>
      <c r="AA7" s="221"/>
      <c r="AB7" s="221" t="s">
        <v>164</v>
      </c>
      <c r="AC7" s="221"/>
      <c r="AD7" s="221"/>
      <c r="AE7" s="221" t="s">
        <v>165</v>
      </c>
      <c r="AF7" s="221"/>
      <c r="AG7" s="221"/>
      <c r="AH7" s="221" t="s">
        <v>165</v>
      </c>
      <c r="AI7" s="221"/>
      <c r="AJ7" s="221"/>
      <c r="AK7" s="221" t="s">
        <v>166</v>
      </c>
      <c r="AL7" s="221"/>
      <c r="AM7" s="221"/>
      <c r="AN7" s="221" t="s">
        <v>167</v>
      </c>
      <c r="AO7" s="221"/>
      <c r="AP7" s="221"/>
      <c r="AQ7" s="193"/>
      <c r="BI7" s="3"/>
      <c r="BJ7" s="3"/>
      <c r="BK7" s="3"/>
      <c r="BL7" s="3"/>
      <c r="BM7" s="3"/>
      <c r="BN7" s="3"/>
      <c r="BO7" s="3"/>
      <c r="BP7" s="3"/>
      <c r="BQ7" s="3"/>
      <c r="BR7" s="3"/>
      <c r="BS7" s="3"/>
      <c r="BT7" s="3"/>
      <c r="BU7" s="3"/>
      <c r="BV7" s="3"/>
      <c r="BW7" s="3"/>
    </row>
    <row r="8" spans="1:75" s="33" customFormat="1" ht="15" hidden="1" customHeight="1">
      <c r="A8" s="30" t="s">
        <v>129</v>
      </c>
      <c r="B8" s="192" t="str">
        <f>IF(VAL_C1!$H$34&lt;&gt;"", YEAR(VAL_C1!$H$34),"")</f>
        <v/>
      </c>
      <c r="C8" s="193"/>
      <c r="D8" s="314"/>
      <c r="E8" s="314"/>
      <c r="F8" s="314"/>
      <c r="G8" s="314"/>
      <c r="H8" s="314"/>
      <c r="I8" s="314"/>
      <c r="J8" s="314"/>
      <c r="K8" s="314"/>
      <c r="L8" s="314"/>
      <c r="M8" s="314"/>
      <c r="N8" s="112"/>
      <c r="O8" s="48"/>
      <c r="P8" s="48"/>
      <c r="Q8" s="48"/>
      <c r="R8" s="48"/>
      <c r="S8" s="48"/>
      <c r="T8" s="48"/>
      <c r="U8" s="48" t="s">
        <v>150</v>
      </c>
      <c r="V8" s="221" t="s">
        <v>0</v>
      </c>
      <c r="W8" s="221"/>
      <c r="X8" s="221"/>
      <c r="Y8" s="221" t="s">
        <v>0</v>
      </c>
      <c r="Z8" s="221"/>
      <c r="AA8" s="221"/>
      <c r="AB8" s="221" t="s">
        <v>0</v>
      </c>
      <c r="AC8" s="221"/>
      <c r="AD8" s="221"/>
      <c r="AE8" s="221" t="s">
        <v>0</v>
      </c>
      <c r="AF8" s="221"/>
      <c r="AG8" s="221"/>
      <c r="AH8" s="221" t="s">
        <v>0</v>
      </c>
      <c r="AI8" s="221"/>
      <c r="AJ8" s="221"/>
      <c r="AK8" s="221" t="s">
        <v>0</v>
      </c>
      <c r="AL8" s="221"/>
      <c r="AM8" s="221"/>
      <c r="AN8" s="221" t="s">
        <v>0</v>
      </c>
      <c r="AO8" s="221"/>
      <c r="AP8" s="221"/>
      <c r="AQ8" s="193"/>
      <c r="BI8" s="3"/>
      <c r="BJ8" s="3"/>
      <c r="BK8" s="3"/>
      <c r="BL8" s="3"/>
      <c r="BM8" s="3"/>
      <c r="BN8" s="3"/>
      <c r="BO8" s="3"/>
      <c r="BP8" s="3"/>
      <c r="BQ8" s="3"/>
      <c r="BR8" s="3"/>
      <c r="BS8" s="3"/>
      <c r="BT8" s="3"/>
      <c r="BU8" s="3"/>
      <c r="BV8" s="3"/>
      <c r="BW8" s="3"/>
    </row>
    <row r="9" spans="1:75" s="287" customFormat="1" ht="15" hidden="1" customHeight="1">
      <c r="A9" s="30" t="s">
        <v>131</v>
      </c>
      <c r="B9" s="31" t="s">
        <v>477</v>
      </c>
      <c r="C9" s="193"/>
      <c r="D9" s="314"/>
      <c r="E9" s="314"/>
      <c r="F9" s="314"/>
      <c r="G9" s="314"/>
      <c r="H9" s="314"/>
      <c r="I9" s="314"/>
      <c r="J9" s="314"/>
      <c r="K9" s="314"/>
      <c r="L9" s="314"/>
      <c r="M9" s="314"/>
      <c r="N9" s="112"/>
      <c r="O9" s="48"/>
      <c r="P9" s="48"/>
      <c r="Q9" s="48"/>
      <c r="R9" s="48"/>
      <c r="S9" s="48"/>
      <c r="T9" s="48"/>
      <c r="U9" s="48" t="s">
        <v>151</v>
      </c>
      <c r="V9" s="221" t="s">
        <v>0</v>
      </c>
      <c r="W9" s="221"/>
      <c r="X9" s="221"/>
      <c r="Y9" s="221" t="s">
        <v>0</v>
      </c>
      <c r="Z9" s="221"/>
      <c r="AA9" s="221"/>
      <c r="AB9" s="221" t="s">
        <v>425</v>
      </c>
      <c r="AC9" s="221"/>
      <c r="AD9" s="221"/>
      <c r="AE9" s="221" t="s">
        <v>0</v>
      </c>
      <c r="AF9" s="221"/>
      <c r="AG9" s="221"/>
      <c r="AH9" s="221" t="s">
        <v>425</v>
      </c>
      <c r="AI9" s="221"/>
      <c r="AJ9" s="221"/>
      <c r="AK9" s="221" t="s">
        <v>0</v>
      </c>
      <c r="AL9" s="221"/>
      <c r="AM9" s="221"/>
      <c r="AN9" s="221" t="s">
        <v>0</v>
      </c>
      <c r="AO9" s="221"/>
      <c r="AP9" s="221"/>
      <c r="AQ9" s="193"/>
      <c r="BI9" s="62"/>
      <c r="BJ9" s="62"/>
      <c r="BK9" s="62"/>
      <c r="BL9" s="62"/>
      <c r="BM9" s="62"/>
      <c r="BN9" s="62"/>
      <c r="BO9" s="62"/>
      <c r="BP9" s="62"/>
      <c r="BQ9" s="62"/>
      <c r="BR9" s="62"/>
      <c r="BS9" s="62"/>
      <c r="BT9" s="62"/>
      <c r="BU9" s="62"/>
      <c r="BV9" s="62"/>
      <c r="BW9" s="62"/>
    </row>
    <row r="10" spans="1:75" s="287" customFormat="1" ht="21" hidden="1" customHeight="1">
      <c r="A10" s="30" t="s">
        <v>133</v>
      </c>
      <c r="B10" s="31">
        <v>0</v>
      </c>
      <c r="C10" s="193"/>
      <c r="D10" s="314"/>
      <c r="E10" s="314"/>
      <c r="F10" s="242"/>
      <c r="G10" s="242"/>
      <c r="H10" s="242"/>
      <c r="I10" s="242"/>
      <c r="J10" s="242"/>
      <c r="K10" s="242"/>
      <c r="L10" s="242"/>
      <c r="M10" s="242"/>
      <c r="N10" s="92"/>
      <c r="O10" s="48"/>
      <c r="P10" s="48"/>
      <c r="Q10" s="48"/>
      <c r="R10" s="48"/>
      <c r="S10" s="48"/>
      <c r="T10" s="48"/>
      <c r="U10" s="48" t="s">
        <v>2</v>
      </c>
      <c r="V10" s="221" t="s">
        <v>0</v>
      </c>
      <c r="W10" s="221"/>
      <c r="X10" s="221"/>
      <c r="Y10" s="221" t="s">
        <v>0</v>
      </c>
      <c r="Z10" s="221"/>
      <c r="AA10" s="221"/>
      <c r="AB10" s="221" t="s">
        <v>0</v>
      </c>
      <c r="AC10" s="221"/>
      <c r="AD10" s="221"/>
      <c r="AE10" s="221" t="s">
        <v>0</v>
      </c>
      <c r="AF10" s="221"/>
      <c r="AG10" s="221"/>
      <c r="AH10" s="221" t="s">
        <v>0</v>
      </c>
      <c r="AI10" s="221"/>
      <c r="AJ10" s="221"/>
      <c r="AK10" s="221" t="s">
        <v>0</v>
      </c>
      <c r="AL10" s="221"/>
      <c r="AM10" s="221"/>
      <c r="AN10" s="221" t="s">
        <v>0</v>
      </c>
      <c r="AO10" s="221"/>
      <c r="AP10" s="221"/>
      <c r="AQ10" s="193"/>
      <c r="BI10" s="62"/>
      <c r="BJ10" s="62"/>
      <c r="BK10" s="62"/>
      <c r="BL10" s="62"/>
      <c r="BM10" s="62"/>
      <c r="BN10" s="62"/>
      <c r="BO10" s="62"/>
      <c r="BP10" s="62"/>
      <c r="BQ10" s="62"/>
      <c r="BR10" s="62"/>
      <c r="BS10" s="62"/>
      <c r="BT10" s="62"/>
      <c r="BU10" s="62"/>
      <c r="BV10" s="62"/>
      <c r="BW10" s="62"/>
    </row>
    <row r="11" spans="1:75" s="287" customFormat="1" ht="21" hidden="1" customHeight="1">
      <c r="A11" s="30" t="s">
        <v>135</v>
      </c>
      <c r="B11" s="31">
        <v>0</v>
      </c>
      <c r="C11" s="193"/>
      <c r="D11" s="314"/>
      <c r="E11" s="314"/>
      <c r="F11" s="242"/>
      <c r="G11" s="242"/>
      <c r="H11" s="242"/>
      <c r="I11" s="242"/>
      <c r="J11" s="242"/>
      <c r="K11" s="242"/>
      <c r="L11" s="242"/>
      <c r="M11" s="242"/>
      <c r="N11" s="92"/>
      <c r="O11" s="48"/>
      <c r="P11" s="48"/>
      <c r="Q11" s="48"/>
      <c r="R11" s="48"/>
      <c r="S11" s="48"/>
      <c r="T11" s="48"/>
      <c r="U11" s="48"/>
      <c r="V11" s="221"/>
      <c r="W11" s="221"/>
      <c r="X11" s="221"/>
      <c r="Y11" s="221"/>
      <c r="Z11" s="221"/>
      <c r="AA11" s="221"/>
      <c r="AB11" s="221"/>
      <c r="AC11" s="221"/>
      <c r="AD11" s="221"/>
      <c r="AE11" s="221"/>
      <c r="AF11" s="221"/>
      <c r="AG11" s="221"/>
      <c r="AH11" s="221"/>
      <c r="AI11" s="221"/>
      <c r="AJ11" s="221"/>
      <c r="AK11" s="221"/>
      <c r="AL11" s="221"/>
      <c r="AM11" s="221"/>
      <c r="AN11" s="221"/>
      <c r="AO11" s="221"/>
      <c r="AP11" s="221"/>
      <c r="AQ11" s="193"/>
      <c r="BI11" s="62"/>
      <c r="BJ11" s="62"/>
      <c r="BK11" s="62"/>
      <c r="BL11" s="62"/>
      <c r="BM11" s="62"/>
      <c r="BN11" s="62"/>
      <c r="BO11" s="62"/>
      <c r="BP11" s="62"/>
      <c r="BQ11" s="62"/>
      <c r="BR11" s="62"/>
      <c r="BS11" s="62"/>
      <c r="BT11" s="62"/>
      <c r="BU11" s="62"/>
      <c r="BV11" s="62"/>
      <c r="BW11" s="62"/>
    </row>
    <row r="12" spans="1:75" s="287" customFormat="1" ht="21" hidden="1" customHeight="1">
      <c r="A12" s="201"/>
      <c r="B12" s="202"/>
      <c r="C12" s="193"/>
      <c r="D12" s="314"/>
      <c r="E12" s="314"/>
      <c r="F12" s="242"/>
      <c r="G12" s="242"/>
      <c r="H12" s="242"/>
      <c r="I12" s="242"/>
      <c r="J12" s="242"/>
      <c r="K12" s="242"/>
      <c r="L12" s="242"/>
      <c r="M12" s="242"/>
      <c r="N12" s="92"/>
      <c r="O12" s="48"/>
      <c r="P12" s="48"/>
      <c r="Q12" s="48"/>
      <c r="R12" s="48"/>
      <c r="S12" s="48"/>
      <c r="T12" s="48"/>
      <c r="U12" s="48"/>
      <c r="V12" s="221"/>
      <c r="W12" s="221"/>
      <c r="X12" s="221"/>
      <c r="Y12" s="221"/>
      <c r="Z12" s="221"/>
      <c r="AA12" s="221"/>
      <c r="AB12" s="221"/>
      <c r="AC12" s="221"/>
      <c r="AD12" s="221"/>
      <c r="AE12" s="221"/>
      <c r="AF12" s="221"/>
      <c r="AG12" s="221"/>
      <c r="AH12" s="221"/>
      <c r="AI12" s="221"/>
      <c r="AJ12" s="221"/>
      <c r="AK12" s="221"/>
      <c r="AL12" s="221"/>
      <c r="AM12" s="221"/>
      <c r="AN12" s="221"/>
      <c r="AO12" s="221"/>
      <c r="AP12" s="221"/>
      <c r="AQ12" s="193"/>
      <c r="BI12" s="62"/>
      <c r="BJ12" s="62"/>
      <c r="BK12" s="62"/>
      <c r="BL12" s="62"/>
      <c r="BM12" s="62"/>
      <c r="BN12" s="62"/>
      <c r="BO12" s="62"/>
      <c r="BP12" s="62"/>
      <c r="BQ12" s="62"/>
      <c r="BR12" s="62"/>
      <c r="BS12" s="62"/>
      <c r="BT12" s="62"/>
      <c r="BU12" s="62"/>
      <c r="BV12" s="62"/>
      <c r="BW12" s="62"/>
    </row>
    <row r="13" spans="1:75" s="287" customFormat="1" ht="3.75" customHeight="1">
      <c r="C13" s="193"/>
      <c r="D13" s="193"/>
      <c r="E13" s="193"/>
      <c r="F13" s="250"/>
      <c r="G13" s="221"/>
      <c r="H13" s="247" t="s">
        <v>136</v>
      </c>
      <c r="I13" s="247" t="s">
        <v>139</v>
      </c>
      <c r="J13" s="247" t="s">
        <v>141</v>
      </c>
      <c r="K13" s="247" t="s">
        <v>143</v>
      </c>
      <c r="L13" s="247" t="s">
        <v>144</v>
      </c>
      <c r="M13" s="247" t="s">
        <v>145</v>
      </c>
      <c r="N13" s="95" t="s">
        <v>146</v>
      </c>
      <c r="O13" s="102" t="s">
        <v>485</v>
      </c>
      <c r="P13" s="102" t="s">
        <v>487</v>
      </c>
      <c r="Q13" s="95"/>
      <c r="R13" s="95"/>
      <c r="S13" s="95"/>
      <c r="T13" s="95"/>
      <c r="U13" s="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BI13" s="62"/>
      <c r="BJ13" s="62"/>
      <c r="BK13" s="62"/>
      <c r="BL13" s="62"/>
      <c r="BM13" s="62"/>
      <c r="BN13" s="62"/>
      <c r="BO13" s="62"/>
      <c r="BP13" s="62"/>
      <c r="BQ13" s="62"/>
      <c r="BR13" s="62"/>
      <c r="BS13" s="62"/>
      <c r="BT13" s="62"/>
      <c r="BU13" s="62"/>
      <c r="BV13" s="62"/>
      <c r="BW13" s="62"/>
    </row>
    <row r="14" spans="1:75" s="222" customFormat="1" ht="21" customHeight="1">
      <c r="C14" s="193"/>
      <c r="D14" s="438" t="s">
        <v>2379</v>
      </c>
      <c r="E14" s="223" t="s">
        <v>2417</v>
      </c>
      <c r="F14" s="250"/>
      <c r="G14" s="221"/>
      <c r="H14" s="221" t="s">
        <v>155</v>
      </c>
      <c r="I14" s="221" t="s">
        <v>159</v>
      </c>
      <c r="J14" s="221" t="s">
        <v>0</v>
      </c>
      <c r="K14" s="221" t="s">
        <v>160</v>
      </c>
      <c r="L14" s="221" t="s">
        <v>467</v>
      </c>
      <c r="M14" s="221" t="s">
        <v>428</v>
      </c>
      <c r="N14" s="48" t="s">
        <v>428</v>
      </c>
      <c r="O14" s="48" t="s">
        <v>0</v>
      </c>
      <c r="P14" s="48" t="s">
        <v>477</v>
      </c>
      <c r="Q14" s="48"/>
      <c r="R14" s="48"/>
      <c r="S14" s="48"/>
      <c r="T14" s="48"/>
      <c r="U14" s="104"/>
      <c r="V14" s="73"/>
      <c r="W14" s="74"/>
      <c r="X14" s="75"/>
      <c r="Y14" s="73"/>
      <c r="Z14" s="74"/>
      <c r="AA14" s="75"/>
      <c r="AB14" s="73"/>
      <c r="AC14" s="74"/>
      <c r="AD14" s="75"/>
      <c r="AE14" s="73"/>
      <c r="AF14" s="74"/>
      <c r="AG14" s="75"/>
      <c r="AH14" s="73"/>
      <c r="AI14" s="74"/>
      <c r="AJ14" s="75"/>
      <c r="AK14" s="73"/>
      <c r="AL14" s="74"/>
      <c r="AM14" s="75"/>
      <c r="AN14" s="21" t="str">
        <f t="shared" ref="AN14:AN24" si="0">IF(OR(EXACT(V14,W14),EXACT(Y14,Z14),EXACT(AE14,AF14),EXACT(AK14,AL14),AND(W14=Z14,Z14=AF14,AF14=AL14,W14="X"),OR(W14="M",Z14="M",AF14="M",AL14="M")),"",SUM(V14,Y14,AE14,AK14))</f>
        <v/>
      </c>
      <c r="AO14" s="22" t="str">
        <f t="shared" ref="AO14:AO24" si="1" xml:space="preserve"> IF(AND(AND(W14="X",Z14="X",AF14="X",AL14="X"),SUM(V14,Y14,AE14,AK14)=0,ISNUMBER(AN14)),"",IF(OR(W14="M",Z14="M",AF14="M",AL14="M"),"M",IF(AND(W14=Z14,Z14=AF14,AF14=AL14,OR(W14="W",W14="Z",W14="X")),UPPER(W14),"")))</f>
        <v/>
      </c>
      <c r="AP14" s="23"/>
      <c r="AQ14" s="193"/>
      <c r="BI14" s="49"/>
      <c r="BJ14" s="49"/>
      <c r="BK14" s="49"/>
      <c r="BL14" s="49"/>
      <c r="BM14" s="49"/>
      <c r="BN14" s="49"/>
      <c r="BO14" s="49"/>
      <c r="BP14" s="49"/>
      <c r="BQ14" s="49"/>
      <c r="BR14" s="49"/>
      <c r="BS14" s="49"/>
      <c r="BT14" s="49"/>
      <c r="BU14" s="49"/>
      <c r="BV14" s="49"/>
      <c r="BW14" s="49"/>
    </row>
    <row r="15" spans="1:75" s="222" customFormat="1" ht="21" customHeight="1">
      <c r="C15" s="193"/>
      <c r="D15" s="438"/>
      <c r="E15" s="223" t="s">
        <v>2418</v>
      </c>
      <c r="F15" s="250"/>
      <c r="G15" s="221"/>
      <c r="H15" s="221" t="s">
        <v>155</v>
      </c>
      <c r="I15" s="221" t="s">
        <v>159</v>
      </c>
      <c r="J15" s="221" t="s">
        <v>0</v>
      </c>
      <c r="K15" s="221" t="s">
        <v>160</v>
      </c>
      <c r="L15" s="221" t="s">
        <v>468</v>
      </c>
      <c r="M15" s="221" t="s">
        <v>428</v>
      </c>
      <c r="N15" s="48" t="s">
        <v>428</v>
      </c>
      <c r="O15" s="48" t="s">
        <v>0</v>
      </c>
      <c r="P15" s="48" t="s">
        <v>477</v>
      </c>
      <c r="Q15" s="48"/>
      <c r="R15" s="48"/>
      <c r="S15" s="48"/>
      <c r="T15" s="48"/>
      <c r="U15" s="104"/>
      <c r="V15" s="73"/>
      <c r="W15" s="74"/>
      <c r="X15" s="75"/>
      <c r="Y15" s="73"/>
      <c r="Z15" s="74"/>
      <c r="AA15" s="75"/>
      <c r="AB15" s="73"/>
      <c r="AC15" s="74"/>
      <c r="AD15" s="75"/>
      <c r="AE15" s="73"/>
      <c r="AF15" s="74"/>
      <c r="AG15" s="75"/>
      <c r="AH15" s="73"/>
      <c r="AI15" s="74"/>
      <c r="AJ15" s="75"/>
      <c r="AK15" s="73"/>
      <c r="AL15" s="74"/>
      <c r="AM15" s="75"/>
      <c r="AN15" s="21" t="str">
        <f t="shared" si="0"/>
        <v/>
      </c>
      <c r="AO15" s="22" t="str">
        <f t="shared" si="1"/>
        <v/>
      </c>
      <c r="AP15" s="23"/>
      <c r="AQ15" s="193"/>
      <c r="BI15" s="49"/>
      <c r="BJ15" s="49"/>
      <c r="BK15" s="49"/>
      <c r="BL15" s="49"/>
      <c r="BM15" s="49"/>
      <c r="BN15" s="49"/>
      <c r="BO15" s="49"/>
      <c r="BP15" s="49"/>
      <c r="BQ15" s="49"/>
      <c r="BR15" s="49"/>
      <c r="BS15" s="49"/>
      <c r="BT15" s="49"/>
      <c r="BU15" s="49"/>
      <c r="BV15" s="49"/>
      <c r="BW15" s="49"/>
    </row>
    <row r="16" spans="1:75" s="222" customFormat="1" ht="21" customHeight="1">
      <c r="C16" s="193"/>
      <c r="D16" s="438"/>
      <c r="E16" s="223" t="s">
        <v>2419</v>
      </c>
      <c r="F16" s="250"/>
      <c r="G16" s="221"/>
      <c r="H16" s="221" t="s">
        <v>155</v>
      </c>
      <c r="I16" s="221" t="s">
        <v>159</v>
      </c>
      <c r="J16" s="221" t="s">
        <v>0</v>
      </c>
      <c r="K16" s="221" t="s">
        <v>160</v>
      </c>
      <c r="L16" s="221" t="s">
        <v>469</v>
      </c>
      <c r="M16" s="221" t="s">
        <v>428</v>
      </c>
      <c r="N16" s="48" t="s">
        <v>428</v>
      </c>
      <c r="O16" s="48" t="s">
        <v>0</v>
      </c>
      <c r="P16" s="48" t="s">
        <v>477</v>
      </c>
      <c r="Q16" s="48"/>
      <c r="R16" s="48"/>
      <c r="S16" s="48"/>
      <c r="T16" s="48"/>
      <c r="U16" s="104"/>
      <c r="V16" s="73"/>
      <c r="W16" s="74"/>
      <c r="X16" s="75"/>
      <c r="Y16" s="73"/>
      <c r="Z16" s="74"/>
      <c r="AA16" s="75"/>
      <c r="AB16" s="73"/>
      <c r="AC16" s="74"/>
      <c r="AD16" s="75"/>
      <c r="AE16" s="73"/>
      <c r="AF16" s="74"/>
      <c r="AG16" s="75"/>
      <c r="AH16" s="73"/>
      <c r="AI16" s="74"/>
      <c r="AJ16" s="75"/>
      <c r="AK16" s="73"/>
      <c r="AL16" s="74"/>
      <c r="AM16" s="75"/>
      <c r="AN16" s="21" t="str">
        <f t="shared" si="0"/>
        <v/>
      </c>
      <c r="AO16" s="22" t="str">
        <f t="shared" si="1"/>
        <v/>
      </c>
      <c r="AP16" s="23"/>
      <c r="AQ16" s="193"/>
      <c r="BI16" s="49"/>
      <c r="BJ16" s="49"/>
      <c r="BK16" s="49"/>
      <c r="BL16" s="49"/>
      <c r="BM16" s="49"/>
      <c r="BN16" s="49"/>
      <c r="BO16" s="49"/>
      <c r="BP16" s="49"/>
      <c r="BQ16" s="49"/>
      <c r="BR16" s="49"/>
      <c r="BS16" s="49"/>
      <c r="BT16" s="49"/>
      <c r="BU16" s="49"/>
      <c r="BV16" s="49"/>
      <c r="BW16" s="49"/>
    </row>
    <row r="17" spans="3:75" s="222" customFormat="1" ht="21" customHeight="1">
      <c r="C17" s="193"/>
      <c r="D17" s="438"/>
      <c r="E17" s="223" t="s">
        <v>2420</v>
      </c>
      <c r="F17" s="250"/>
      <c r="G17" s="221"/>
      <c r="H17" s="221" t="s">
        <v>155</v>
      </c>
      <c r="I17" s="221" t="s">
        <v>159</v>
      </c>
      <c r="J17" s="221" t="s">
        <v>0</v>
      </c>
      <c r="K17" s="221" t="s">
        <v>160</v>
      </c>
      <c r="L17" s="221" t="s">
        <v>470</v>
      </c>
      <c r="M17" s="221" t="s">
        <v>428</v>
      </c>
      <c r="N17" s="48" t="s">
        <v>428</v>
      </c>
      <c r="O17" s="48" t="s">
        <v>0</v>
      </c>
      <c r="P17" s="48" t="s">
        <v>477</v>
      </c>
      <c r="Q17" s="48"/>
      <c r="R17" s="48"/>
      <c r="S17" s="48"/>
      <c r="T17" s="48"/>
      <c r="U17" s="104"/>
      <c r="V17" s="73"/>
      <c r="W17" s="74"/>
      <c r="X17" s="75"/>
      <c r="Y17" s="73"/>
      <c r="Z17" s="74"/>
      <c r="AA17" s="75"/>
      <c r="AB17" s="73"/>
      <c r="AC17" s="74"/>
      <c r="AD17" s="75"/>
      <c r="AE17" s="73"/>
      <c r="AF17" s="74"/>
      <c r="AG17" s="75"/>
      <c r="AH17" s="73"/>
      <c r="AI17" s="74"/>
      <c r="AJ17" s="75"/>
      <c r="AK17" s="73"/>
      <c r="AL17" s="74"/>
      <c r="AM17" s="75"/>
      <c r="AN17" s="21" t="str">
        <f t="shared" si="0"/>
        <v/>
      </c>
      <c r="AO17" s="22" t="str">
        <f t="shared" si="1"/>
        <v/>
      </c>
      <c r="AP17" s="23"/>
      <c r="AQ17" s="193"/>
      <c r="BI17" s="49"/>
      <c r="BJ17" s="49"/>
      <c r="BK17" s="49"/>
      <c r="BL17" s="49"/>
      <c r="BM17" s="49"/>
      <c r="BN17" s="49"/>
      <c r="BO17" s="49"/>
      <c r="BP17" s="49"/>
      <c r="BQ17" s="49"/>
      <c r="BR17" s="49"/>
      <c r="BS17" s="49"/>
      <c r="BT17" s="49"/>
      <c r="BU17" s="49"/>
      <c r="BV17" s="49"/>
      <c r="BW17" s="49"/>
    </row>
    <row r="18" spans="3:75" s="222" customFormat="1" ht="21" customHeight="1">
      <c r="C18" s="193"/>
      <c r="D18" s="438"/>
      <c r="E18" s="223" t="s">
        <v>2421</v>
      </c>
      <c r="F18" s="250"/>
      <c r="G18" s="221"/>
      <c r="H18" s="221" t="s">
        <v>155</v>
      </c>
      <c r="I18" s="221" t="s">
        <v>159</v>
      </c>
      <c r="J18" s="221" t="s">
        <v>0</v>
      </c>
      <c r="K18" s="221" t="s">
        <v>160</v>
      </c>
      <c r="L18" s="221" t="s">
        <v>471</v>
      </c>
      <c r="M18" s="221" t="s">
        <v>428</v>
      </c>
      <c r="N18" s="48" t="s">
        <v>428</v>
      </c>
      <c r="O18" s="48" t="s">
        <v>0</v>
      </c>
      <c r="P18" s="48" t="s">
        <v>477</v>
      </c>
      <c r="Q18" s="48"/>
      <c r="R18" s="48"/>
      <c r="S18" s="48"/>
      <c r="T18" s="48"/>
      <c r="U18" s="104"/>
      <c r="V18" s="73"/>
      <c r="W18" s="74"/>
      <c r="X18" s="75"/>
      <c r="Y18" s="73"/>
      <c r="Z18" s="74"/>
      <c r="AA18" s="75"/>
      <c r="AB18" s="73"/>
      <c r="AC18" s="74"/>
      <c r="AD18" s="75"/>
      <c r="AE18" s="73"/>
      <c r="AF18" s="74"/>
      <c r="AG18" s="75"/>
      <c r="AH18" s="73"/>
      <c r="AI18" s="74"/>
      <c r="AJ18" s="75"/>
      <c r="AK18" s="73"/>
      <c r="AL18" s="74"/>
      <c r="AM18" s="75"/>
      <c r="AN18" s="21" t="str">
        <f t="shared" si="0"/>
        <v/>
      </c>
      <c r="AO18" s="22" t="str">
        <f t="shared" si="1"/>
        <v/>
      </c>
      <c r="AP18" s="23"/>
      <c r="AQ18" s="193"/>
      <c r="BI18" s="49"/>
      <c r="BJ18" s="49"/>
      <c r="BK18" s="49"/>
      <c r="BL18" s="49"/>
      <c r="BM18" s="49"/>
      <c r="BN18" s="49"/>
      <c r="BO18" s="49"/>
      <c r="BP18" s="49"/>
      <c r="BQ18" s="49"/>
      <c r="BR18" s="49"/>
      <c r="BS18" s="49"/>
      <c r="BT18" s="49"/>
      <c r="BU18" s="49"/>
      <c r="BV18" s="49"/>
      <c r="BW18" s="49"/>
    </row>
    <row r="19" spans="3:75" s="222" customFormat="1" ht="21" customHeight="1">
      <c r="C19" s="193"/>
      <c r="D19" s="438"/>
      <c r="E19" s="223" t="s">
        <v>2422</v>
      </c>
      <c r="F19" s="250"/>
      <c r="G19" s="221"/>
      <c r="H19" s="221" t="s">
        <v>155</v>
      </c>
      <c r="I19" s="221" t="s">
        <v>159</v>
      </c>
      <c r="J19" s="221" t="s">
        <v>0</v>
      </c>
      <c r="K19" s="221" t="s">
        <v>160</v>
      </c>
      <c r="L19" s="221" t="s">
        <v>472</v>
      </c>
      <c r="M19" s="221" t="s">
        <v>428</v>
      </c>
      <c r="N19" s="48" t="s">
        <v>428</v>
      </c>
      <c r="O19" s="48" t="s">
        <v>0</v>
      </c>
      <c r="P19" s="48" t="s">
        <v>477</v>
      </c>
      <c r="Q19" s="48"/>
      <c r="R19" s="48"/>
      <c r="S19" s="48"/>
      <c r="T19" s="48"/>
      <c r="U19" s="104"/>
      <c r="V19" s="73"/>
      <c r="W19" s="74"/>
      <c r="X19" s="75"/>
      <c r="Y19" s="73"/>
      <c r="Z19" s="74"/>
      <c r="AA19" s="75"/>
      <c r="AB19" s="73"/>
      <c r="AC19" s="74"/>
      <c r="AD19" s="75"/>
      <c r="AE19" s="73"/>
      <c r="AF19" s="74"/>
      <c r="AG19" s="75"/>
      <c r="AH19" s="73"/>
      <c r="AI19" s="74"/>
      <c r="AJ19" s="75"/>
      <c r="AK19" s="73"/>
      <c r="AL19" s="74"/>
      <c r="AM19" s="75"/>
      <c r="AN19" s="21" t="str">
        <f t="shared" si="0"/>
        <v/>
      </c>
      <c r="AO19" s="22" t="str">
        <f t="shared" si="1"/>
        <v/>
      </c>
      <c r="AP19" s="23"/>
      <c r="AQ19" s="193"/>
      <c r="BI19" s="49"/>
      <c r="BJ19" s="49"/>
      <c r="BK19" s="49"/>
      <c r="BL19" s="49"/>
      <c r="BM19" s="49"/>
      <c r="BN19" s="49"/>
      <c r="BO19" s="49"/>
      <c r="BP19" s="49"/>
      <c r="BQ19" s="49"/>
      <c r="BR19" s="49"/>
      <c r="BS19" s="49"/>
      <c r="BT19" s="49"/>
      <c r="BU19" s="49"/>
      <c r="BV19" s="49"/>
      <c r="BW19" s="49"/>
    </row>
    <row r="20" spans="3:75" s="222" customFormat="1" ht="21" customHeight="1">
      <c r="C20" s="193"/>
      <c r="D20" s="438"/>
      <c r="E20" s="223" t="s">
        <v>2423</v>
      </c>
      <c r="F20" s="250"/>
      <c r="G20" s="221"/>
      <c r="H20" s="221" t="s">
        <v>155</v>
      </c>
      <c r="I20" s="221" t="s">
        <v>159</v>
      </c>
      <c r="J20" s="221" t="s">
        <v>0</v>
      </c>
      <c r="K20" s="221" t="s">
        <v>160</v>
      </c>
      <c r="L20" s="221" t="s">
        <v>473</v>
      </c>
      <c r="M20" s="221" t="s">
        <v>428</v>
      </c>
      <c r="N20" s="48" t="s">
        <v>428</v>
      </c>
      <c r="O20" s="48" t="s">
        <v>0</v>
      </c>
      <c r="P20" s="48" t="s">
        <v>477</v>
      </c>
      <c r="Q20" s="48"/>
      <c r="R20" s="48"/>
      <c r="S20" s="48"/>
      <c r="T20" s="48"/>
      <c r="U20" s="104"/>
      <c r="V20" s="73"/>
      <c r="W20" s="74"/>
      <c r="X20" s="75"/>
      <c r="Y20" s="73"/>
      <c r="Z20" s="74"/>
      <c r="AA20" s="75"/>
      <c r="AB20" s="73"/>
      <c r="AC20" s="74"/>
      <c r="AD20" s="75"/>
      <c r="AE20" s="73"/>
      <c r="AF20" s="74"/>
      <c r="AG20" s="75"/>
      <c r="AH20" s="73"/>
      <c r="AI20" s="74"/>
      <c r="AJ20" s="75"/>
      <c r="AK20" s="73"/>
      <c r="AL20" s="74"/>
      <c r="AM20" s="75"/>
      <c r="AN20" s="21" t="str">
        <f t="shared" si="0"/>
        <v/>
      </c>
      <c r="AO20" s="22" t="str">
        <f t="shared" si="1"/>
        <v/>
      </c>
      <c r="AP20" s="23"/>
      <c r="AQ20" s="193"/>
      <c r="BI20" s="49"/>
      <c r="BJ20" s="49"/>
      <c r="BK20" s="49"/>
      <c r="BL20" s="49"/>
      <c r="BM20" s="49"/>
      <c r="BN20" s="49"/>
      <c r="BO20" s="49"/>
      <c r="BP20" s="49"/>
      <c r="BQ20" s="49"/>
      <c r="BR20" s="49"/>
      <c r="BS20" s="49"/>
      <c r="BT20" s="49"/>
      <c r="BU20" s="49"/>
      <c r="BV20" s="49"/>
      <c r="BW20" s="49"/>
    </row>
    <row r="21" spans="3:75" s="222" customFormat="1" ht="21" customHeight="1">
      <c r="C21" s="193"/>
      <c r="D21" s="438"/>
      <c r="E21" s="223" t="s">
        <v>2424</v>
      </c>
      <c r="F21" s="250"/>
      <c r="G21" s="221"/>
      <c r="H21" s="221" t="s">
        <v>155</v>
      </c>
      <c r="I21" s="221" t="s">
        <v>159</v>
      </c>
      <c r="J21" s="221" t="s">
        <v>0</v>
      </c>
      <c r="K21" s="221" t="s">
        <v>160</v>
      </c>
      <c r="L21" s="221" t="s">
        <v>474</v>
      </c>
      <c r="M21" s="221" t="s">
        <v>428</v>
      </c>
      <c r="N21" s="48" t="s">
        <v>428</v>
      </c>
      <c r="O21" s="48" t="s">
        <v>0</v>
      </c>
      <c r="P21" s="48" t="s">
        <v>477</v>
      </c>
      <c r="Q21" s="48"/>
      <c r="R21" s="48"/>
      <c r="S21" s="48"/>
      <c r="T21" s="48"/>
      <c r="U21" s="104"/>
      <c r="V21" s="73"/>
      <c r="W21" s="74"/>
      <c r="X21" s="75"/>
      <c r="Y21" s="73"/>
      <c r="Z21" s="74"/>
      <c r="AA21" s="75"/>
      <c r="AB21" s="73"/>
      <c r="AC21" s="74"/>
      <c r="AD21" s="75"/>
      <c r="AE21" s="73"/>
      <c r="AF21" s="74"/>
      <c r="AG21" s="75"/>
      <c r="AH21" s="73"/>
      <c r="AI21" s="74"/>
      <c r="AJ21" s="75"/>
      <c r="AK21" s="73"/>
      <c r="AL21" s="74"/>
      <c r="AM21" s="75"/>
      <c r="AN21" s="21" t="str">
        <f t="shared" si="0"/>
        <v/>
      </c>
      <c r="AO21" s="22" t="str">
        <f t="shared" si="1"/>
        <v/>
      </c>
      <c r="AP21" s="23"/>
      <c r="AQ21" s="193"/>
      <c r="BI21" s="49"/>
      <c r="BJ21" s="49"/>
      <c r="BK21" s="49"/>
      <c r="BL21" s="49"/>
      <c r="BM21" s="49"/>
      <c r="BN21" s="49"/>
      <c r="BO21" s="49"/>
      <c r="BP21" s="49"/>
      <c r="BQ21" s="49"/>
      <c r="BR21" s="49"/>
      <c r="BS21" s="49"/>
      <c r="BT21" s="49"/>
      <c r="BU21" s="49"/>
      <c r="BV21" s="49"/>
      <c r="BW21" s="49"/>
    </row>
    <row r="22" spans="3:75" s="222" customFormat="1" ht="21" customHeight="1">
      <c r="C22" s="193"/>
      <c r="D22" s="438"/>
      <c r="E22" s="223" t="s">
        <v>2425</v>
      </c>
      <c r="F22" s="250"/>
      <c r="G22" s="221"/>
      <c r="H22" s="221" t="s">
        <v>155</v>
      </c>
      <c r="I22" s="221" t="s">
        <v>159</v>
      </c>
      <c r="J22" s="221" t="s">
        <v>0</v>
      </c>
      <c r="K22" s="221" t="s">
        <v>160</v>
      </c>
      <c r="L22" s="221" t="s">
        <v>475</v>
      </c>
      <c r="M22" s="221" t="s">
        <v>428</v>
      </c>
      <c r="N22" s="48" t="s">
        <v>428</v>
      </c>
      <c r="O22" s="48" t="s">
        <v>0</v>
      </c>
      <c r="P22" s="48" t="s">
        <v>477</v>
      </c>
      <c r="Q22" s="48"/>
      <c r="R22" s="48"/>
      <c r="S22" s="48"/>
      <c r="T22" s="48"/>
      <c r="U22" s="104"/>
      <c r="V22" s="73"/>
      <c r="W22" s="74"/>
      <c r="X22" s="75"/>
      <c r="Y22" s="73"/>
      <c r="Z22" s="74"/>
      <c r="AA22" s="75"/>
      <c r="AB22" s="73"/>
      <c r="AC22" s="74"/>
      <c r="AD22" s="75"/>
      <c r="AE22" s="73"/>
      <c r="AF22" s="74"/>
      <c r="AG22" s="75"/>
      <c r="AH22" s="73"/>
      <c r="AI22" s="74"/>
      <c r="AJ22" s="75"/>
      <c r="AK22" s="73"/>
      <c r="AL22" s="74"/>
      <c r="AM22" s="75"/>
      <c r="AN22" s="21" t="str">
        <f t="shared" si="0"/>
        <v/>
      </c>
      <c r="AO22" s="22" t="str">
        <f t="shared" si="1"/>
        <v/>
      </c>
      <c r="AP22" s="23"/>
      <c r="AQ22" s="193"/>
      <c r="BI22" s="49"/>
      <c r="BJ22" s="49"/>
      <c r="BK22" s="49"/>
      <c r="BL22" s="49"/>
      <c r="BM22" s="49"/>
      <c r="BN22" s="49"/>
      <c r="BO22" s="49"/>
      <c r="BP22" s="49"/>
      <c r="BQ22" s="49"/>
      <c r="BR22" s="49"/>
      <c r="BS22" s="49"/>
      <c r="BT22" s="49"/>
      <c r="BU22" s="49"/>
      <c r="BV22" s="49"/>
      <c r="BW22" s="49"/>
    </row>
    <row r="23" spans="3:75" s="222" customFormat="1" ht="21" customHeight="1">
      <c r="C23" s="193"/>
      <c r="D23" s="438"/>
      <c r="E23" s="223" t="s">
        <v>2426</v>
      </c>
      <c r="F23" s="250"/>
      <c r="G23" s="221"/>
      <c r="H23" s="221" t="s">
        <v>155</v>
      </c>
      <c r="I23" s="221" t="s">
        <v>159</v>
      </c>
      <c r="J23" s="221" t="s">
        <v>0</v>
      </c>
      <c r="K23" s="221" t="s">
        <v>160</v>
      </c>
      <c r="L23" s="221" t="s">
        <v>476</v>
      </c>
      <c r="M23" s="221" t="s">
        <v>428</v>
      </c>
      <c r="N23" s="48" t="s">
        <v>428</v>
      </c>
      <c r="O23" s="48" t="s">
        <v>0</v>
      </c>
      <c r="P23" s="48" t="s">
        <v>477</v>
      </c>
      <c r="Q23" s="48"/>
      <c r="R23" s="48"/>
      <c r="S23" s="48"/>
      <c r="T23" s="48"/>
      <c r="U23" s="104"/>
      <c r="V23" s="73"/>
      <c r="W23" s="74"/>
      <c r="X23" s="75"/>
      <c r="Y23" s="73"/>
      <c r="Z23" s="74"/>
      <c r="AA23" s="75"/>
      <c r="AB23" s="73"/>
      <c r="AC23" s="74"/>
      <c r="AD23" s="75"/>
      <c r="AE23" s="73"/>
      <c r="AF23" s="74"/>
      <c r="AG23" s="75"/>
      <c r="AH23" s="73"/>
      <c r="AI23" s="74"/>
      <c r="AJ23" s="75"/>
      <c r="AK23" s="73"/>
      <c r="AL23" s="74"/>
      <c r="AM23" s="75"/>
      <c r="AN23" s="21" t="str">
        <f t="shared" si="0"/>
        <v/>
      </c>
      <c r="AO23" s="22" t="str">
        <f t="shared" si="1"/>
        <v/>
      </c>
      <c r="AP23" s="23"/>
      <c r="AQ23" s="193"/>
      <c r="BI23" s="49"/>
      <c r="BJ23" s="49"/>
      <c r="BK23" s="49"/>
      <c r="BL23" s="49"/>
      <c r="BM23" s="49"/>
      <c r="BN23" s="49"/>
      <c r="BO23" s="49"/>
      <c r="BP23" s="49"/>
      <c r="BQ23" s="49"/>
      <c r="BR23" s="49"/>
      <c r="BS23" s="49"/>
      <c r="BT23" s="49"/>
      <c r="BU23" s="49"/>
      <c r="BV23" s="49"/>
      <c r="BW23" s="49"/>
    </row>
    <row r="24" spans="3:75" s="222" customFormat="1" ht="21" customHeight="1">
      <c r="C24" s="193"/>
      <c r="D24" s="438"/>
      <c r="E24" s="223" t="s">
        <v>2386</v>
      </c>
      <c r="F24" s="250"/>
      <c r="G24" s="221"/>
      <c r="H24" s="221" t="s">
        <v>155</v>
      </c>
      <c r="I24" s="221" t="s">
        <v>159</v>
      </c>
      <c r="J24" s="221" t="s">
        <v>0</v>
      </c>
      <c r="K24" s="221" t="s">
        <v>160</v>
      </c>
      <c r="L24" s="221" t="s">
        <v>162</v>
      </c>
      <c r="M24" s="221" t="s">
        <v>428</v>
      </c>
      <c r="N24" s="48" t="s">
        <v>428</v>
      </c>
      <c r="O24" s="48" t="s">
        <v>0</v>
      </c>
      <c r="P24" s="48" t="s">
        <v>477</v>
      </c>
      <c r="Q24" s="48"/>
      <c r="R24" s="48"/>
      <c r="S24" s="48"/>
      <c r="T24" s="48"/>
      <c r="U24" s="104"/>
      <c r="V24" s="73"/>
      <c r="W24" s="74"/>
      <c r="X24" s="75"/>
      <c r="Y24" s="73"/>
      <c r="Z24" s="74"/>
      <c r="AA24" s="75"/>
      <c r="AB24" s="73"/>
      <c r="AC24" s="74"/>
      <c r="AD24" s="75"/>
      <c r="AE24" s="73"/>
      <c r="AF24" s="74"/>
      <c r="AG24" s="75"/>
      <c r="AH24" s="73"/>
      <c r="AI24" s="74"/>
      <c r="AJ24" s="75"/>
      <c r="AK24" s="73"/>
      <c r="AL24" s="74"/>
      <c r="AM24" s="75"/>
      <c r="AN24" s="21" t="str">
        <f t="shared" si="0"/>
        <v/>
      </c>
      <c r="AO24" s="22" t="str">
        <f t="shared" si="1"/>
        <v/>
      </c>
      <c r="AP24" s="23"/>
      <c r="AQ24" s="193"/>
      <c r="BI24" s="49"/>
      <c r="BJ24" s="49"/>
      <c r="BK24" s="49"/>
      <c r="BL24" s="49"/>
      <c r="BM24" s="49"/>
      <c r="BN24" s="49"/>
      <c r="BO24" s="49"/>
      <c r="BP24" s="49"/>
      <c r="BQ24" s="49"/>
      <c r="BR24" s="49"/>
      <c r="BS24" s="49"/>
      <c r="BT24" s="49"/>
      <c r="BU24" s="49"/>
      <c r="BV24" s="49"/>
      <c r="BW24" s="49"/>
    </row>
    <row r="25" spans="3:75" s="222" customFormat="1" ht="21" customHeight="1">
      <c r="C25" s="193"/>
      <c r="D25" s="438"/>
      <c r="E25" s="226" t="s">
        <v>2387</v>
      </c>
      <c r="F25" s="250"/>
      <c r="G25" s="221"/>
      <c r="H25" s="221" t="s">
        <v>155</v>
      </c>
      <c r="I25" s="221" t="s">
        <v>159</v>
      </c>
      <c r="J25" s="221" t="s">
        <v>0</v>
      </c>
      <c r="K25" s="221" t="s">
        <v>160</v>
      </c>
      <c r="L25" s="221" t="s">
        <v>0</v>
      </c>
      <c r="M25" s="221" t="s">
        <v>428</v>
      </c>
      <c r="N25" s="48" t="s">
        <v>428</v>
      </c>
      <c r="O25" s="48" t="s">
        <v>0</v>
      </c>
      <c r="P25" s="48" t="s">
        <v>477</v>
      </c>
      <c r="Q25" s="48"/>
      <c r="R25" s="48"/>
      <c r="S25" s="48"/>
      <c r="T25" s="48"/>
      <c r="U25" s="107"/>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1" t="str">
        <f>IF(OR(SUMPRODUCT(--(AK14:AK24=""),--(AL14:AL24=""))&gt;0,COUNTIF(AL14:AL24,"M")&gt;0,COUNTIF(AL14:AL24,"X")=11),"",SUM(AK14:AK24))</f>
        <v/>
      </c>
      <c r="AL25" s="22" t="str">
        <f>IF(AND(COUNTIF(AL14:AL24,"X")=11,SUM(AK14:AK24)=0,ISNUMBER(AK25)),"",IF(COUNTIF(AL14:AL24,"M")&gt;0,"M",IF(AND(COUNTIF(AL14:AL24,AL14)=11,OR(AL14="X",AL14="W",AL14="Z")),UPPER(AL14),"")))</f>
        <v/>
      </c>
      <c r="AM25" s="23"/>
      <c r="AN25" s="21" t="str">
        <f>IF(OR(SUMPRODUCT(--(AN14:AN24=""),--(AO14:AO24=""))&gt;0,COUNTIF(AO14:AO24,"M")&gt;0,COUNTIF(AO14:AO24,"X")=11),"",SUM(AN14:AN24))</f>
        <v/>
      </c>
      <c r="AO25" s="22" t="str">
        <f>IF(AND(COUNTIF(AO14:AO24,"X")=11,SUM(AN14:AN24)=0,ISNUMBER(AN25)),"",IF(COUNTIF(AO14:AO24,"M")&gt;0,"M",IF(AND(COUNTIF(AO14:AO24,AO14)=11,OR(AO14="X",AO14="W",AO14="Z")),UPPER(AO14),"")))</f>
        <v/>
      </c>
      <c r="AP25" s="23"/>
      <c r="AQ25" s="193"/>
      <c r="BI25" s="49"/>
      <c r="BJ25" s="49"/>
      <c r="BK25" s="49"/>
      <c r="BL25" s="49"/>
      <c r="BM25" s="49"/>
      <c r="BN25" s="49"/>
      <c r="BO25" s="49"/>
      <c r="BP25" s="49"/>
      <c r="BQ25" s="49"/>
      <c r="BR25" s="49"/>
      <c r="BS25" s="49"/>
      <c r="BT25" s="49"/>
      <c r="BU25" s="49"/>
      <c r="BV25" s="49"/>
      <c r="BW25" s="49"/>
    </row>
    <row r="26" spans="3:75" s="222" customFormat="1" ht="21" customHeight="1">
      <c r="C26" s="193"/>
      <c r="D26" s="438" t="s">
        <v>2380</v>
      </c>
      <c r="E26" s="223" t="s">
        <v>2417</v>
      </c>
      <c r="F26" s="250"/>
      <c r="G26" s="221"/>
      <c r="H26" s="221" t="s">
        <v>156</v>
      </c>
      <c r="I26" s="221" t="s">
        <v>159</v>
      </c>
      <c r="J26" s="221" t="s">
        <v>0</v>
      </c>
      <c r="K26" s="221" t="s">
        <v>160</v>
      </c>
      <c r="L26" s="221" t="s">
        <v>467</v>
      </c>
      <c r="M26" s="221" t="s">
        <v>428</v>
      </c>
      <c r="N26" s="48" t="s">
        <v>428</v>
      </c>
      <c r="O26" s="48" t="s">
        <v>0</v>
      </c>
      <c r="P26" s="48" t="s">
        <v>477</v>
      </c>
      <c r="Q26" s="48"/>
      <c r="R26" s="48"/>
      <c r="S26" s="48"/>
      <c r="T26" s="48"/>
      <c r="U26" s="104"/>
      <c r="V26" s="73"/>
      <c r="W26" s="74"/>
      <c r="X26" s="75"/>
      <c r="Y26" s="73"/>
      <c r="Z26" s="74"/>
      <c r="AA26" s="75"/>
      <c r="AB26" s="73"/>
      <c r="AC26" s="74"/>
      <c r="AD26" s="75"/>
      <c r="AE26" s="73"/>
      <c r="AF26" s="74"/>
      <c r="AG26" s="75"/>
      <c r="AH26" s="73"/>
      <c r="AI26" s="74"/>
      <c r="AJ26" s="75"/>
      <c r="AK26" s="73"/>
      <c r="AL26" s="74"/>
      <c r="AM26" s="75"/>
      <c r="AN26" s="21" t="str">
        <f t="shared" ref="AN26:AN36" si="2">IF(OR(EXACT(V26,W26),EXACT(Y26,Z26),EXACT(AE26,AF26),EXACT(AK26,AL26),AND(W26=Z26,Z26=AF26,AF26=AL26,W26="X"),OR(W26="M",Z26="M",AF26="M",AL26="M")),"",SUM(V26,Y26,AE26,AK26))</f>
        <v/>
      </c>
      <c r="AO26" s="22" t="str">
        <f t="shared" ref="AO26:AO36" si="3" xml:space="preserve"> IF(AND(AND(W26="X",Z26="X",AF26="X",AL26="X"),SUM(V26,Y26,AE26,AK26)=0,ISNUMBER(AN26)),"",IF(OR(W26="M",Z26="M",AF26="M",AL26="M"),"M",IF(AND(W26=Z26,Z26=AF26,AF26=AL26,OR(W26="W",W26="Z",W26="X")),UPPER(W26),"")))</f>
        <v/>
      </c>
      <c r="AP26" s="23"/>
      <c r="AQ26" s="193"/>
      <c r="BI26" s="49"/>
      <c r="BJ26" s="49"/>
      <c r="BK26" s="49"/>
      <c r="BL26" s="49"/>
      <c r="BM26" s="49"/>
      <c r="BN26" s="49"/>
      <c r="BO26" s="49"/>
      <c r="BP26" s="49"/>
      <c r="BQ26" s="49"/>
      <c r="BR26" s="49"/>
      <c r="BS26" s="49"/>
      <c r="BT26" s="49"/>
      <c r="BU26" s="49"/>
      <c r="BV26" s="49"/>
      <c r="BW26" s="49"/>
    </row>
    <row r="27" spans="3:75" s="222" customFormat="1" ht="21" customHeight="1">
      <c r="C27" s="193"/>
      <c r="D27" s="438"/>
      <c r="E27" s="223" t="s">
        <v>2418</v>
      </c>
      <c r="F27" s="250"/>
      <c r="G27" s="221"/>
      <c r="H27" s="221" t="s">
        <v>156</v>
      </c>
      <c r="I27" s="221" t="s">
        <v>159</v>
      </c>
      <c r="J27" s="221" t="s">
        <v>0</v>
      </c>
      <c r="K27" s="221" t="s">
        <v>160</v>
      </c>
      <c r="L27" s="221" t="s">
        <v>468</v>
      </c>
      <c r="M27" s="221" t="s">
        <v>428</v>
      </c>
      <c r="N27" s="48" t="s">
        <v>428</v>
      </c>
      <c r="O27" s="48" t="s">
        <v>0</v>
      </c>
      <c r="P27" s="48" t="s">
        <v>477</v>
      </c>
      <c r="Q27" s="48"/>
      <c r="R27" s="48"/>
      <c r="S27" s="48"/>
      <c r="T27" s="48"/>
      <c r="U27" s="104"/>
      <c r="V27" s="73"/>
      <c r="W27" s="74"/>
      <c r="X27" s="75"/>
      <c r="Y27" s="73"/>
      <c r="Z27" s="74"/>
      <c r="AA27" s="75"/>
      <c r="AB27" s="73"/>
      <c r="AC27" s="74"/>
      <c r="AD27" s="75"/>
      <c r="AE27" s="73"/>
      <c r="AF27" s="74"/>
      <c r="AG27" s="75"/>
      <c r="AH27" s="73"/>
      <c r="AI27" s="74"/>
      <c r="AJ27" s="75"/>
      <c r="AK27" s="73"/>
      <c r="AL27" s="74"/>
      <c r="AM27" s="75"/>
      <c r="AN27" s="21" t="str">
        <f t="shared" si="2"/>
        <v/>
      </c>
      <c r="AO27" s="22" t="str">
        <f t="shared" si="3"/>
        <v/>
      </c>
      <c r="AP27" s="23"/>
      <c r="AQ27" s="193"/>
      <c r="BI27" s="49"/>
      <c r="BJ27" s="49"/>
      <c r="BK27" s="49"/>
      <c r="BL27" s="49"/>
      <c r="BM27" s="49"/>
      <c r="BN27" s="49"/>
      <c r="BO27" s="49"/>
      <c r="BP27" s="49"/>
      <c r="BQ27" s="49"/>
      <c r="BR27" s="49"/>
      <c r="BS27" s="49"/>
      <c r="BT27" s="49"/>
      <c r="BU27" s="49"/>
      <c r="BV27" s="49"/>
      <c r="BW27" s="49"/>
    </row>
    <row r="28" spans="3:75" s="222" customFormat="1" ht="21" customHeight="1">
      <c r="C28" s="193"/>
      <c r="D28" s="438"/>
      <c r="E28" s="223" t="s">
        <v>2419</v>
      </c>
      <c r="F28" s="250"/>
      <c r="G28" s="221"/>
      <c r="H28" s="221" t="s">
        <v>156</v>
      </c>
      <c r="I28" s="221" t="s">
        <v>159</v>
      </c>
      <c r="J28" s="221" t="s">
        <v>0</v>
      </c>
      <c r="K28" s="221" t="s">
        <v>160</v>
      </c>
      <c r="L28" s="221" t="s">
        <v>469</v>
      </c>
      <c r="M28" s="221" t="s">
        <v>428</v>
      </c>
      <c r="N28" s="48" t="s">
        <v>428</v>
      </c>
      <c r="O28" s="48" t="s">
        <v>0</v>
      </c>
      <c r="P28" s="48" t="s">
        <v>477</v>
      </c>
      <c r="Q28" s="48"/>
      <c r="R28" s="48"/>
      <c r="S28" s="48"/>
      <c r="T28" s="48"/>
      <c r="U28" s="104"/>
      <c r="V28" s="73"/>
      <c r="W28" s="74"/>
      <c r="X28" s="75"/>
      <c r="Y28" s="73"/>
      <c r="Z28" s="74"/>
      <c r="AA28" s="75"/>
      <c r="AB28" s="73"/>
      <c r="AC28" s="74"/>
      <c r="AD28" s="75"/>
      <c r="AE28" s="73"/>
      <c r="AF28" s="74"/>
      <c r="AG28" s="75"/>
      <c r="AH28" s="73"/>
      <c r="AI28" s="74"/>
      <c r="AJ28" s="75"/>
      <c r="AK28" s="73"/>
      <c r="AL28" s="74"/>
      <c r="AM28" s="75"/>
      <c r="AN28" s="21" t="str">
        <f t="shared" si="2"/>
        <v/>
      </c>
      <c r="AO28" s="22" t="str">
        <f t="shared" si="3"/>
        <v/>
      </c>
      <c r="AP28" s="23"/>
      <c r="AQ28" s="193"/>
      <c r="BI28" s="49"/>
      <c r="BJ28" s="49"/>
      <c r="BK28" s="49"/>
      <c r="BL28" s="49"/>
      <c r="BM28" s="49"/>
      <c r="BN28" s="49"/>
      <c r="BO28" s="49"/>
      <c r="BP28" s="49"/>
      <c r="BQ28" s="49"/>
      <c r="BR28" s="49"/>
      <c r="BS28" s="49"/>
      <c r="BT28" s="49"/>
      <c r="BU28" s="49"/>
      <c r="BV28" s="49"/>
      <c r="BW28" s="49"/>
    </row>
    <row r="29" spans="3:75" s="222" customFormat="1" ht="21" customHeight="1">
      <c r="C29" s="193"/>
      <c r="D29" s="438"/>
      <c r="E29" s="223" t="s">
        <v>2420</v>
      </c>
      <c r="F29" s="250"/>
      <c r="G29" s="221"/>
      <c r="H29" s="221" t="s">
        <v>156</v>
      </c>
      <c r="I29" s="221" t="s">
        <v>159</v>
      </c>
      <c r="J29" s="221" t="s">
        <v>0</v>
      </c>
      <c r="K29" s="221" t="s">
        <v>160</v>
      </c>
      <c r="L29" s="221" t="s">
        <v>470</v>
      </c>
      <c r="M29" s="221" t="s">
        <v>428</v>
      </c>
      <c r="N29" s="48" t="s">
        <v>428</v>
      </c>
      <c r="O29" s="48" t="s">
        <v>0</v>
      </c>
      <c r="P29" s="48" t="s">
        <v>477</v>
      </c>
      <c r="Q29" s="48"/>
      <c r="R29" s="48"/>
      <c r="S29" s="48"/>
      <c r="T29" s="48"/>
      <c r="U29" s="104"/>
      <c r="V29" s="73"/>
      <c r="W29" s="74"/>
      <c r="X29" s="75"/>
      <c r="Y29" s="73"/>
      <c r="Z29" s="74"/>
      <c r="AA29" s="75"/>
      <c r="AB29" s="73"/>
      <c r="AC29" s="74"/>
      <c r="AD29" s="75"/>
      <c r="AE29" s="73"/>
      <c r="AF29" s="74"/>
      <c r="AG29" s="75"/>
      <c r="AH29" s="73"/>
      <c r="AI29" s="74"/>
      <c r="AJ29" s="75"/>
      <c r="AK29" s="73"/>
      <c r="AL29" s="74"/>
      <c r="AM29" s="75"/>
      <c r="AN29" s="21" t="str">
        <f t="shared" si="2"/>
        <v/>
      </c>
      <c r="AO29" s="22" t="str">
        <f t="shared" si="3"/>
        <v/>
      </c>
      <c r="AP29" s="23"/>
      <c r="AQ29" s="193"/>
      <c r="BI29" s="49"/>
      <c r="BJ29" s="49"/>
      <c r="BK29" s="49"/>
      <c r="BL29" s="49"/>
      <c r="BM29" s="49"/>
      <c r="BN29" s="49"/>
      <c r="BO29" s="49"/>
      <c r="BP29" s="49"/>
      <c r="BQ29" s="49"/>
      <c r="BR29" s="49"/>
      <c r="BS29" s="49"/>
      <c r="BT29" s="49"/>
      <c r="BU29" s="49"/>
      <c r="BV29" s="49"/>
      <c r="BW29" s="49"/>
    </row>
    <row r="30" spans="3:75" s="222" customFormat="1" ht="21" customHeight="1">
      <c r="C30" s="193"/>
      <c r="D30" s="438"/>
      <c r="E30" s="223" t="s">
        <v>2421</v>
      </c>
      <c r="F30" s="250"/>
      <c r="G30" s="221"/>
      <c r="H30" s="221" t="s">
        <v>156</v>
      </c>
      <c r="I30" s="221" t="s">
        <v>159</v>
      </c>
      <c r="J30" s="221" t="s">
        <v>0</v>
      </c>
      <c r="K30" s="221" t="s">
        <v>160</v>
      </c>
      <c r="L30" s="221" t="s">
        <v>471</v>
      </c>
      <c r="M30" s="221" t="s">
        <v>428</v>
      </c>
      <c r="N30" s="48" t="s">
        <v>428</v>
      </c>
      <c r="O30" s="48" t="s">
        <v>0</v>
      </c>
      <c r="P30" s="48" t="s">
        <v>477</v>
      </c>
      <c r="Q30" s="48"/>
      <c r="R30" s="48"/>
      <c r="S30" s="48"/>
      <c r="T30" s="48"/>
      <c r="U30" s="104"/>
      <c r="V30" s="73"/>
      <c r="W30" s="74"/>
      <c r="X30" s="75"/>
      <c r="Y30" s="73"/>
      <c r="Z30" s="74"/>
      <c r="AA30" s="75"/>
      <c r="AB30" s="73"/>
      <c r="AC30" s="74"/>
      <c r="AD30" s="75"/>
      <c r="AE30" s="73"/>
      <c r="AF30" s="74"/>
      <c r="AG30" s="75"/>
      <c r="AH30" s="73"/>
      <c r="AI30" s="74"/>
      <c r="AJ30" s="75"/>
      <c r="AK30" s="73"/>
      <c r="AL30" s="74"/>
      <c r="AM30" s="75"/>
      <c r="AN30" s="21" t="str">
        <f t="shared" si="2"/>
        <v/>
      </c>
      <c r="AO30" s="22" t="str">
        <f t="shared" si="3"/>
        <v/>
      </c>
      <c r="AP30" s="23"/>
      <c r="AQ30" s="193"/>
      <c r="BI30" s="49"/>
      <c r="BJ30" s="49"/>
      <c r="BK30" s="49"/>
      <c r="BL30" s="49"/>
      <c r="BM30" s="49"/>
      <c r="BN30" s="49"/>
      <c r="BO30" s="49"/>
      <c r="BP30" s="49"/>
      <c r="BQ30" s="49"/>
      <c r="BR30" s="49"/>
      <c r="BS30" s="49"/>
      <c r="BT30" s="49"/>
      <c r="BU30" s="49"/>
      <c r="BV30" s="49"/>
      <c r="BW30" s="49"/>
    </row>
    <row r="31" spans="3:75" s="222" customFormat="1" ht="21" customHeight="1">
      <c r="C31" s="193"/>
      <c r="D31" s="438"/>
      <c r="E31" s="223" t="s">
        <v>2422</v>
      </c>
      <c r="F31" s="250"/>
      <c r="G31" s="221"/>
      <c r="H31" s="221" t="s">
        <v>156</v>
      </c>
      <c r="I31" s="221" t="s">
        <v>159</v>
      </c>
      <c r="J31" s="221" t="s">
        <v>0</v>
      </c>
      <c r="K31" s="221" t="s">
        <v>160</v>
      </c>
      <c r="L31" s="221" t="s">
        <v>472</v>
      </c>
      <c r="M31" s="221" t="s">
        <v>428</v>
      </c>
      <c r="N31" s="48" t="s">
        <v>428</v>
      </c>
      <c r="O31" s="48" t="s">
        <v>0</v>
      </c>
      <c r="P31" s="48" t="s">
        <v>477</v>
      </c>
      <c r="Q31" s="48"/>
      <c r="R31" s="48"/>
      <c r="S31" s="48"/>
      <c r="T31" s="48"/>
      <c r="U31" s="104"/>
      <c r="V31" s="73"/>
      <c r="W31" s="74"/>
      <c r="X31" s="75"/>
      <c r="Y31" s="73"/>
      <c r="Z31" s="74"/>
      <c r="AA31" s="75"/>
      <c r="AB31" s="73"/>
      <c r="AC31" s="74"/>
      <c r="AD31" s="75"/>
      <c r="AE31" s="73"/>
      <c r="AF31" s="74"/>
      <c r="AG31" s="75"/>
      <c r="AH31" s="73"/>
      <c r="AI31" s="74"/>
      <c r="AJ31" s="75"/>
      <c r="AK31" s="73"/>
      <c r="AL31" s="74"/>
      <c r="AM31" s="75"/>
      <c r="AN31" s="21" t="str">
        <f t="shared" si="2"/>
        <v/>
      </c>
      <c r="AO31" s="22" t="str">
        <f t="shared" si="3"/>
        <v/>
      </c>
      <c r="AP31" s="23"/>
      <c r="AQ31" s="193"/>
      <c r="BI31" s="49"/>
      <c r="BJ31" s="49"/>
      <c r="BK31" s="49"/>
      <c r="BL31" s="49"/>
      <c r="BM31" s="49"/>
      <c r="BN31" s="49"/>
      <c r="BO31" s="49"/>
      <c r="BP31" s="49"/>
      <c r="BQ31" s="49"/>
      <c r="BR31" s="49"/>
      <c r="BS31" s="49"/>
      <c r="BT31" s="49"/>
      <c r="BU31" s="49"/>
      <c r="BV31" s="49"/>
      <c r="BW31" s="49"/>
    </row>
    <row r="32" spans="3:75" s="222" customFormat="1" ht="21" customHeight="1">
      <c r="C32" s="193"/>
      <c r="D32" s="438"/>
      <c r="E32" s="223" t="s">
        <v>2423</v>
      </c>
      <c r="F32" s="250"/>
      <c r="G32" s="221"/>
      <c r="H32" s="221" t="s">
        <v>156</v>
      </c>
      <c r="I32" s="221" t="s">
        <v>159</v>
      </c>
      <c r="J32" s="221" t="s">
        <v>0</v>
      </c>
      <c r="K32" s="221" t="s">
        <v>160</v>
      </c>
      <c r="L32" s="221" t="s">
        <v>473</v>
      </c>
      <c r="M32" s="221" t="s">
        <v>428</v>
      </c>
      <c r="N32" s="48" t="s">
        <v>428</v>
      </c>
      <c r="O32" s="48" t="s">
        <v>0</v>
      </c>
      <c r="P32" s="48" t="s">
        <v>477</v>
      </c>
      <c r="Q32" s="48"/>
      <c r="R32" s="48"/>
      <c r="S32" s="48"/>
      <c r="T32" s="48"/>
      <c r="U32" s="104"/>
      <c r="V32" s="73"/>
      <c r="W32" s="74"/>
      <c r="X32" s="75"/>
      <c r="Y32" s="73"/>
      <c r="Z32" s="74"/>
      <c r="AA32" s="75"/>
      <c r="AB32" s="73"/>
      <c r="AC32" s="74"/>
      <c r="AD32" s="75"/>
      <c r="AE32" s="73"/>
      <c r="AF32" s="74"/>
      <c r="AG32" s="75"/>
      <c r="AH32" s="73"/>
      <c r="AI32" s="74"/>
      <c r="AJ32" s="75"/>
      <c r="AK32" s="73"/>
      <c r="AL32" s="74"/>
      <c r="AM32" s="75"/>
      <c r="AN32" s="21" t="str">
        <f t="shared" si="2"/>
        <v/>
      </c>
      <c r="AO32" s="22" t="str">
        <f t="shared" si="3"/>
        <v/>
      </c>
      <c r="AP32" s="23"/>
      <c r="AQ32" s="193"/>
      <c r="BI32" s="49"/>
      <c r="BJ32" s="49"/>
      <c r="BK32" s="49"/>
      <c r="BL32" s="49"/>
      <c r="BM32" s="49"/>
      <c r="BN32" s="49"/>
      <c r="BO32" s="49"/>
      <c r="BP32" s="49"/>
      <c r="BQ32" s="49"/>
      <c r="BR32" s="49"/>
      <c r="BS32" s="49"/>
      <c r="BT32" s="49"/>
      <c r="BU32" s="49"/>
      <c r="BV32" s="49"/>
      <c r="BW32" s="49"/>
    </row>
    <row r="33" spans="3:75" s="222" customFormat="1" ht="21" customHeight="1">
      <c r="C33" s="193"/>
      <c r="D33" s="438"/>
      <c r="E33" s="223" t="s">
        <v>2424</v>
      </c>
      <c r="F33" s="250"/>
      <c r="G33" s="221"/>
      <c r="H33" s="221" t="s">
        <v>156</v>
      </c>
      <c r="I33" s="221" t="s">
        <v>159</v>
      </c>
      <c r="J33" s="221" t="s">
        <v>0</v>
      </c>
      <c r="K33" s="221" t="s">
        <v>160</v>
      </c>
      <c r="L33" s="221" t="s">
        <v>474</v>
      </c>
      <c r="M33" s="221" t="s">
        <v>428</v>
      </c>
      <c r="N33" s="48" t="s">
        <v>428</v>
      </c>
      <c r="O33" s="48" t="s">
        <v>0</v>
      </c>
      <c r="P33" s="48" t="s">
        <v>477</v>
      </c>
      <c r="Q33" s="48"/>
      <c r="R33" s="48"/>
      <c r="S33" s="48"/>
      <c r="T33" s="48"/>
      <c r="U33" s="104"/>
      <c r="V33" s="73"/>
      <c r="W33" s="74"/>
      <c r="X33" s="75"/>
      <c r="Y33" s="73"/>
      <c r="Z33" s="74"/>
      <c r="AA33" s="75"/>
      <c r="AB33" s="73"/>
      <c r="AC33" s="74"/>
      <c r="AD33" s="75"/>
      <c r="AE33" s="73"/>
      <c r="AF33" s="74"/>
      <c r="AG33" s="75"/>
      <c r="AH33" s="73"/>
      <c r="AI33" s="74"/>
      <c r="AJ33" s="75"/>
      <c r="AK33" s="73"/>
      <c r="AL33" s="74"/>
      <c r="AM33" s="75"/>
      <c r="AN33" s="21" t="str">
        <f t="shared" si="2"/>
        <v/>
      </c>
      <c r="AO33" s="22" t="str">
        <f t="shared" si="3"/>
        <v/>
      </c>
      <c r="AP33" s="23"/>
      <c r="AQ33" s="193"/>
      <c r="BI33" s="49"/>
      <c r="BJ33" s="49"/>
      <c r="BK33" s="49"/>
      <c r="BL33" s="49"/>
      <c r="BM33" s="49"/>
      <c r="BN33" s="49"/>
      <c r="BO33" s="49"/>
      <c r="BP33" s="49"/>
      <c r="BQ33" s="49"/>
      <c r="BR33" s="49"/>
      <c r="BS33" s="49"/>
      <c r="BT33" s="49"/>
      <c r="BU33" s="49"/>
      <c r="BV33" s="49"/>
      <c r="BW33" s="49"/>
    </row>
    <row r="34" spans="3:75" s="222" customFormat="1" ht="21" customHeight="1">
      <c r="C34" s="193"/>
      <c r="D34" s="438"/>
      <c r="E34" s="223" t="s">
        <v>2425</v>
      </c>
      <c r="F34" s="250"/>
      <c r="G34" s="221"/>
      <c r="H34" s="221" t="s">
        <v>156</v>
      </c>
      <c r="I34" s="221" t="s">
        <v>159</v>
      </c>
      <c r="J34" s="221" t="s">
        <v>0</v>
      </c>
      <c r="K34" s="221" t="s">
        <v>160</v>
      </c>
      <c r="L34" s="221" t="s">
        <v>475</v>
      </c>
      <c r="M34" s="221" t="s">
        <v>428</v>
      </c>
      <c r="N34" s="48" t="s">
        <v>428</v>
      </c>
      <c r="O34" s="48" t="s">
        <v>0</v>
      </c>
      <c r="P34" s="48" t="s">
        <v>477</v>
      </c>
      <c r="Q34" s="48"/>
      <c r="R34" s="48"/>
      <c r="S34" s="48"/>
      <c r="T34" s="48"/>
      <c r="U34" s="104"/>
      <c r="V34" s="73"/>
      <c r="W34" s="74"/>
      <c r="X34" s="75"/>
      <c r="Y34" s="73"/>
      <c r="Z34" s="74"/>
      <c r="AA34" s="75"/>
      <c r="AB34" s="73"/>
      <c r="AC34" s="74"/>
      <c r="AD34" s="75"/>
      <c r="AE34" s="73"/>
      <c r="AF34" s="74"/>
      <c r="AG34" s="75"/>
      <c r="AH34" s="73"/>
      <c r="AI34" s="74"/>
      <c r="AJ34" s="75"/>
      <c r="AK34" s="73"/>
      <c r="AL34" s="74"/>
      <c r="AM34" s="75"/>
      <c r="AN34" s="21" t="str">
        <f t="shared" si="2"/>
        <v/>
      </c>
      <c r="AO34" s="22" t="str">
        <f t="shared" si="3"/>
        <v/>
      </c>
      <c r="AP34" s="23"/>
      <c r="AQ34" s="193"/>
      <c r="BI34" s="49"/>
      <c r="BJ34" s="49"/>
      <c r="BK34" s="49"/>
      <c r="BL34" s="49"/>
      <c r="BM34" s="49"/>
      <c r="BN34" s="49"/>
      <c r="BO34" s="49"/>
      <c r="BP34" s="49"/>
      <c r="BQ34" s="49"/>
      <c r="BR34" s="49"/>
      <c r="BS34" s="49"/>
      <c r="BT34" s="49"/>
      <c r="BU34" s="49"/>
      <c r="BV34" s="49"/>
      <c r="BW34" s="49"/>
    </row>
    <row r="35" spans="3:75" s="222" customFormat="1" ht="21" customHeight="1">
      <c r="C35" s="193"/>
      <c r="D35" s="438"/>
      <c r="E35" s="223" t="s">
        <v>2426</v>
      </c>
      <c r="F35" s="250"/>
      <c r="G35" s="221"/>
      <c r="H35" s="221" t="s">
        <v>156</v>
      </c>
      <c r="I35" s="221" t="s">
        <v>159</v>
      </c>
      <c r="J35" s="221" t="s">
        <v>0</v>
      </c>
      <c r="K35" s="221" t="s">
        <v>160</v>
      </c>
      <c r="L35" s="221" t="s">
        <v>476</v>
      </c>
      <c r="M35" s="221" t="s">
        <v>428</v>
      </c>
      <c r="N35" s="48" t="s">
        <v>428</v>
      </c>
      <c r="O35" s="48" t="s">
        <v>0</v>
      </c>
      <c r="P35" s="48" t="s">
        <v>477</v>
      </c>
      <c r="Q35" s="48"/>
      <c r="R35" s="48"/>
      <c r="S35" s="48"/>
      <c r="T35" s="48"/>
      <c r="U35" s="104"/>
      <c r="V35" s="73"/>
      <c r="W35" s="74"/>
      <c r="X35" s="75"/>
      <c r="Y35" s="73"/>
      <c r="Z35" s="74"/>
      <c r="AA35" s="75"/>
      <c r="AB35" s="73"/>
      <c r="AC35" s="74"/>
      <c r="AD35" s="75"/>
      <c r="AE35" s="73"/>
      <c r="AF35" s="74"/>
      <c r="AG35" s="75"/>
      <c r="AH35" s="73"/>
      <c r="AI35" s="74"/>
      <c r="AJ35" s="75"/>
      <c r="AK35" s="73"/>
      <c r="AL35" s="74"/>
      <c r="AM35" s="75"/>
      <c r="AN35" s="21" t="str">
        <f t="shared" si="2"/>
        <v/>
      </c>
      <c r="AO35" s="22" t="str">
        <f t="shared" si="3"/>
        <v/>
      </c>
      <c r="AP35" s="23"/>
      <c r="AQ35" s="193"/>
      <c r="BI35" s="49"/>
      <c r="BJ35" s="49"/>
      <c r="BK35" s="49"/>
      <c r="BL35" s="49"/>
      <c r="BM35" s="49"/>
      <c r="BN35" s="49"/>
      <c r="BO35" s="49"/>
      <c r="BP35" s="49"/>
      <c r="BQ35" s="49"/>
      <c r="BR35" s="49"/>
      <c r="BS35" s="49"/>
      <c r="BT35" s="49"/>
      <c r="BU35" s="49"/>
      <c r="BV35" s="49"/>
      <c r="BW35" s="49"/>
    </row>
    <row r="36" spans="3:75" s="222" customFormat="1" ht="21" customHeight="1">
      <c r="C36" s="193"/>
      <c r="D36" s="438"/>
      <c r="E36" s="223" t="s">
        <v>2386</v>
      </c>
      <c r="F36" s="250"/>
      <c r="G36" s="221"/>
      <c r="H36" s="221" t="s">
        <v>156</v>
      </c>
      <c r="I36" s="221" t="s">
        <v>159</v>
      </c>
      <c r="J36" s="221" t="s">
        <v>0</v>
      </c>
      <c r="K36" s="221" t="s">
        <v>160</v>
      </c>
      <c r="L36" s="221" t="s">
        <v>162</v>
      </c>
      <c r="M36" s="221" t="s">
        <v>428</v>
      </c>
      <c r="N36" s="48" t="s">
        <v>428</v>
      </c>
      <c r="O36" s="48" t="s">
        <v>0</v>
      </c>
      <c r="P36" s="48" t="s">
        <v>477</v>
      </c>
      <c r="Q36" s="48"/>
      <c r="R36" s="48"/>
      <c r="S36" s="48"/>
      <c r="T36" s="48"/>
      <c r="U36" s="104"/>
      <c r="V36" s="73"/>
      <c r="W36" s="74"/>
      <c r="X36" s="75"/>
      <c r="Y36" s="73"/>
      <c r="Z36" s="74"/>
      <c r="AA36" s="75"/>
      <c r="AB36" s="73"/>
      <c r="AC36" s="74"/>
      <c r="AD36" s="75"/>
      <c r="AE36" s="73"/>
      <c r="AF36" s="74"/>
      <c r="AG36" s="75"/>
      <c r="AH36" s="73"/>
      <c r="AI36" s="74"/>
      <c r="AJ36" s="75"/>
      <c r="AK36" s="73"/>
      <c r="AL36" s="74"/>
      <c r="AM36" s="75"/>
      <c r="AN36" s="21" t="str">
        <f t="shared" si="2"/>
        <v/>
      </c>
      <c r="AO36" s="22" t="str">
        <f t="shared" si="3"/>
        <v/>
      </c>
      <c r="AP36" s="23"/>
      <c r="AQ36" s="193"/>
      <c r="BI36" s="49"/>
      <c r="BJ36" s="49"/>
      <c r="BK36" s="49"/>
      <c r="BL36" s="49"/>
      <c r="BM36" s="49"/>
      <c r="BN36" s="49"/>
      <c r="BO36" s="49"/>
      <c r="BP36" s="49"/>
      <c r="BQ36" s="49"/>
      <c r="BR36" s="49"/>
      <c r="BS36" s="49"/>
      <c r="BT36" s="49"/>
      <c r="BU36" s="49"/>
      <c r="BV36" s="49"/>
      <c r="BW36" s="49"/>
    </row>
    <row r="37" spans="3:75" s="222" customFormat="1" ht="21" customHeight="1">
      <c r="C37" s="193"/>
      <c r="D37" s="438"/>
      <c r="E37" s="226" t="s">
        <v>2387</v>
      </c>
      <c r="F37" s="250"/>
      <c r="G37" s="221"/>
      <c r="H37" s="221" t="s">
        <v>156</v>
      </c>
      <c r="I37" s="221" t="s">
        <v>159</v>
      </c>
      <c r="J37" s="221" t="s">
        <v>0</v>
      </c>
      <c r="K37" s="221" t="s">
        <v>160</v>
      </c>
      <c r="L37" s="221" t="s">
        <v>0</v>
      </c>
      <c r="M37" s="221" t="s">
        <v>428</v>
      </c>
      <c r="N37" s="48" t="s">
        <v>428</v>
      </c>
      <c r="O37" s="48" t="s">
        <v>0</v>
      </c>
      <c r="P37" s="48" t="s">
        <v>477</v>
      </c>
      <c r="Q37" s="48"/>
      <c r="R37" s="48"/>
      <c r="S37" s="48"/>
      <c r="T37" s="48"/>
      <c r="U37" s="113"/>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1" t="str">
        <f>IF(OR(SUMPRODUCT(--(AK26:AK36=""),--(AL26:AL36=""))&gt;0,COUNTIF(AL26:AL36,"M")&gt;0,COUNTIF(AL26:AL36,"X")=11),"",SUM(AK26:AK36))</f>
        <v/>
      </c>
      <c r="AL37" s="22" t="str">
        <f>IF(AND(COUNTIF(AL26:AL36,"X")=11,SUM(AK26:AK36)=0,ISNUMBER(AK37)),"",IF(COUNTIF(AL26:AL36,"M")&gt;0,"M",IF(AND(COUNTIF(AL26:AL36,AL26)=11,OR(AL26="X",AL26="W",AL26="Z")),UPPER(AL26),"")))</f>
        <v/>
      </c>
      <c r="AM37" s="23"/>
      <c r="AN37" s="21" t="str">
        <f>IF(OR(SUMPRODUCT(--(AN26:AN36=""),--(AO26:AO36=""))&gt;0,COUNTIF(AO26:AO36,"M")&gt;0,COUNTIF(AO26:AO36,"X")=11),"",SUM(AN26:AN36))</f>
        <v/>
      </c>
      <c r="AO37" s="22" t="str">
        <f>IF(AND(COUNTIF(AO26:AO36,"X")=11,SUM(AN26:AN36)=0,ISNUMBER(AN37)),"",IF(COUNTIF(AO26:AO36,"M")&gt;0,"M",IF(AND(COUNTIF(AO26:AO36,AO26)=11,OR(AO26="X",AO26="W",AO26="Z")),UPPER(AO26),"")))</f>
        <v/>
      </c>
      <c r="AP37" s="23"/>
      <c r="AQ37" s="193"/>
      <c r="BI37" s="49"/>
      <c r="BJ37" s="49"/>
      <c r="BK37" s="49"/>
      <c r="BL37" s="49"/>
      <c r="BM37" s="49"/>
      <c r="BN37" s="49"/>
      <c r="BO37" s="49"/>
      <c r="BP37" s="49"/>
      <c r="BQ37" s="49"/>
      <c r="BR37" s="49"/>
      <c r="BS37" s="49"/>
      <c r="BT37" s="49"/>
      <c r="BU37" s="49"/>
      <c r="BV37" s="49"/>
      <c r="BW37" s="49"/>
    </row>
    <row r="38" spans="3:75" s="222" customFormat="1" ht="21" customHeight="1">
      <c r="C38" s="193"/>
      <c r="D38" s="439" t="s">
        <v>2381</v>
      </c>
      <c r="E38" s="227" t="s">
        <v>2417</v>
      </c>
      <c r="F38" s="250"/>
      <c r="G38" s="221"/>
      <c r="H38" s="221" t="s">
        <v>0</v>
      </c>
      <c r="I38" s="221" t="s">
        <v>159</v>
      </c>
      <c r="J38" s="221" t="s">
        <v>0</v>
      </c>
      <c r="K38" s="221" t="s">
        <v>160</v>
      </c>
      <c r="L38" s="221" t="s">
        <v>467</v>
      </c>
      <c r="M38" s="221" t="s">
        <v>428</v>
      </c>
      <c r="N38" s="48" t="s">
        <v>428</v>
      </c>
      <c r="O38" s="48" t="s">
        <v>0</v>
      </c>
      <c r="P38" s="48" t="s">
        <v>477</v>
      </c>
      <c r="Q38" s="48"/>
      <c r="R38" s="48"/>
      <c r="S38" s="48"/>
      <c r="T38" s="48"/>
      <c r="U38" s="104"/>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1" t="str">
        <f t="shared" ref="AK38:AK49" si="14">IF(OR(AND(AK14="",AL14=""),AND(AK26="",AL26=""),AND(AL14="X",AL26="X"),OR(AL14="M",AL26="M")),"",SUM(AK14,AK26))</f>
        <v/>
      </c>
      <c r="AL38" s="22" t="str">
        <f t="shared" ref="AL38:AL49" si="15">IF(AND(AND(AL14="X",AL26="X"),SUM(AK14,AK26)=0,ISNUMBER(AK38)),"",IF(OR(AL14="M",AL26="M"),"M",IF(AND(AL14=AL26,OR(AL14="X",AL14="W",AL14="Z")),UPPER(AL14),"")))</f>
        <v/>
      </c>
      <c r="AM38" s="23"/>
      <c r="AN38" s="21" t="str">
        <f t="shared" ref="AN38:AN49" si="16">IF(OR(AND(AN14="",AO14=""),AND(AN26="",AO26=""),AND(AO14="X",AO26="X"),OR(AO14="M",AO26="M")),"",SUM(AN14,AN26))</f>
        <v/>
      </c>
      <c r="AO38" s="22" t="str">
        <f t="shared" ref="AO38:AO49" si="17">IF(AND(AND(AO14="X",AO26="X"),SUM(AN14,AN26)=0,ISNUMBER(AN38)),"",IF(OR(AO14="M",AO26="M"),"M",IF(AND(AO14=AO26,OR(AO14="X",AO14="W",AO14="Z")),UPPER(AO14),"")))</f>
        <v/>
      </c>
      <c r="AP38" s="23"/>
      <c r="AQ38" s="193"/>
      <c r="BI38" s="49"/>
      <c r="BJ38" s="49"/>
      <c r="BK38" s="49"/>
      <c r="BL38" s="49"/>
      <c r="BM38" s="49"/>
      <c r="BN38" s="49"/>
      <c r="BO38" s="49"/>
      <c r="BP38" s="49"/>
      <c r="BQ38" s="49"/>
      <c r="BR38" s="49"/>
      <c r="BS38" s="49"/>
      <c r="BT38" s="49"/>
      <c r="BU38" s="49"/>
      <c r="BV38" s="49"/>
      <c r="BW38" s="49"/>
    </row>
    <row r="39" spans="3:75" s="222" customFormat="1" ht="21" customHeight="1">
      <c r="C39" s="193"/>
      <c r="D39" s="439"/>
      <c r="E39" s="227" t="s">
        <v>2418</v>
      </c>
      <c r="F39" s="250"/>
      <c r="G39" s="221"/>
      <c r="H39" s="221" t="s">
        <v>0</v>
      </c>
      <c r="I39" s="221" t="s">
        <v>159</v>
      </c>
      <c r="J39" s="221" t="s">
        <v>0</v>
      </c>
      <c r="K39" s="221" t="s">
        <v>160</v>
      </c>
      <c r="L39" s="221" t="s">
        <v>468</v>
      </c>
      <c r="M39" s="221" t="s">
        <v>428</v>
      </c>
      <c r="N39" s="48" t="s">
        <v>428</v>
      </c>
      <c r="O39" s="48" t="s">
        <v>0</v>
      </c>
      <c r="P39" s="48" t="s">
        <v>477</v>
      </c>
      <c r="Q39" s="48"/>
      <c r="R39" s="48"/>
      <c r="S39" s="48"/>
      <c r="T39" s="48"/>
      <c r="U39" s="104"/>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1" t="str">
        <f t="shared" si="14"/>
        <v/>
      </c>
      <c r="AL39" s="22" t="str">
        <f t="shared" si="15"/>
        <v/>
      </c>
      <c r="AM39" s="23"/>
      <c r="AN39" s="21" t="str">
        <f t="shared" si="16"/>
        <v/>
      </c>
      <c r="AO39" s="22" t="str">
        <f t="shared" si="17"/>
        <v/>
      </c>
      <c r="AP39" s="23"/>
      <c r="AQ39" s="193"/>
      <c r="BI39" s="49"/>
      <c r="BJ39" s="49"/>
      <c r="BK39" s="49"/>
      <c r="BL39" s="49"/>
      <c r="BM39" s="49"/>
      <c r="BN39" s="49"/>
      <c r="BO39" s="49"/>
      <c r="BP39" s="49"/>
      <c r="BQ39" s="49"/>
      <c r="BR39" s="49"/>
      <c r="BS39" s="49"/>
      <c r="BT39" s="49"/>
      <c r="BU39" s="49"/>
      <c r="BV39" s="49"/>
      <c r="BW39" s="49"/>
    </row>
    <row r="40" spans="3:75" s="222" customFormat="1" ht="21" customHeight="1">
      <c r="C40" s="193"/>
      <c r="D40" s="439"/>
      <c r="E40" s="227" t="s">
        <v>2419</v>
      </c>
      <c r="F40" s="250"/>
      <c r="G40" s="221"/>
      <c r="H40" s="221" t="s">
        <v>0</v>
      </c>
      <c r="I40" s="221" t="s">
        <v>159</v>
      </c>
      <c r="J40" s="221" t="s">
        <v>0</v>
      </c>
      <c r="K40" s="221" t="s">
        <v>160</v>
      </c>
      <c r="L40" s="221" t="s">
        <v>469</v>
      </c>
      <c r="M40" s="221" t="s">
        <v>428</v>
      </c>
      <c r="N40" s="48" t="s">
        <v>428</v>
      </c>
      <c r="O40" s="48" t="s">
        <v>0</v>
      </c>
      <c r="P40" s="48" t="s">
        <v>477</v>
      </c>
      <c r="Q40" s="48"/>
      <c r="R40" s="48"/>
      <c r="S40" s="48"/>
      <c r="T40" s="48"/>
      <c r="U40" s="104"/>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1" t="str">
        <f t="shared" si="14"/>
        <v/>
      </c>
      <c r="AL40" s="22" t="str">
        <f t="shared" si="15"/>
        <v/>
      </c>
      <c r="AM40" s="23"/>
      <c r="AN40" s="21" t="str">
        <f t="shared" si="16"/>
        <v/>
      </c>
      <c r="AO40" s="22" t="str">
        <f t="shared" si="17"/>
        <v/>
      </c>
      <c r="AP40" s="23"/>
      <c r="AQ40" s="193"/>
      <c r="BI40" s="49"/>
      <c r="BJ40" s="49"/>
      <c r="BK40" s="49"/>
      <c r="BL40" s="49"/>
      <c r="BM40" s="49"/>
      <c r="BN40" s="49"/>
      <c r="BO40" s="49"/>
      <c r="BP40" s="49"/>
      <c r="BQ40" s="49"/>
      <c r="BR40" s="49"/>
      <c r="BS40" s="49"/>
      <c r="BT40" s="49"/>
      <c r="BU40" s="49"/>
      <c r="BV40" s="49"/>
      <c r="BW40" s="49"/>
    </row>
    <row r="41" spans="3:75" s="222" customFormat="1" ht="21" customHeight="1">
      <c r="C41" s="193"/>
      <c r="D41" s="439"/>
      <c r="E41" s="227" t="s">
        <v>2420</v>
      </c>
      <c r="F41" s="250"/>
      <c r="G41" s="221"/>
      <c r="H41" s="221" t="s">
        <v>0</v>
      </c>
      <c r="I41" s="221" t="s">
        <v>159</v>
      </c>
      <c r="J41" s="221" t="s">
        <v>0</v>
      </c>
      <c r="K41" s="221" t="s">
        <v>160</v>
      </c>
      <c r="L41" s="221" t="s">
        <v>470</v>
      </c>
      <c r="M41" s="221" t="s">
        <v>428</v>
      </c>
      <c r="N41" s="48" t="s">
        <v>428</v>
      </c>
      <c r="O41" s="48" t="s">
        <v>0</v>
      </c>
      <c r="P41" s="48" t="s">
        <v>477</v>
      </c>
      <c r="Q41" s="48"/>
      <c r="R41" s="48"/>
      <c r="S41" s="48"/>
      <c r="T41" s="48"/>
      <c r="U41" s="104"/>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1" t="str">
        <f t="shared" si="14"/>
        <v/>
      </c>
      <c r="AL41" s="22" t="str">
        <f t="shared" si="15"/>
        <v/>
      </c>
      <c r="AM41" s="23"/>
      <c r="AN41" s="21" t="str">
        <f t="shared" si="16"/>
        <v/>
      </c>
      <c r="AO41" s="22" t="str">
        <f t="shared" si="17"/>
        <v/>
      </c>
      <c r="AP41" s="23"/>
      <c r="AQ41" s="193"/>
      <c r="BI41" s="49"/>
      <c r="BJ41" s="49"/>
      <c r="BK41" s="49"/>
      <c r="BL41" s="49"/>
      <c r="BM41" s="49"/>
      <c r="BN41" s="49"/>
      <c r="BO41" s="49"/>
      <c r="BP41" s="49"/>
      <c r="BQ41" s="49"/>
      <c r="BR41" s="49"/>
      <c r="BS41" s="49"/>
      <c r="BT41" s="49"/>
      <c r="BU41" s="49"/>
      <c r="BV41" s="49"/>
      <c r="BW41" s="49"/>
    </row>
    <row r="42" spans="3:75" s="222" customFormat="1" ht="21" customHeight="1">
      <c r="C42" s="193"/>
      <c r="D42" s="439"/>
      <c r="E42" s="227" t="s">
        <v>2421</v>
      </c>
      <c r="F42" s="250"/>
      <c r="G42" s="221"/>
      <c r="H42" s="221" t="s">
        <v>0</v>
      </c>
      <c r="I42" s="221" t="s">
        <v>159</v>
      </c>
      <c r="J42" s="221" t="s">
        <v>0</v>
      </c>
      <c r="K42" s="221" t="s">
        <v>160</v>
      </c>
      <c r="L42" s="221" t="s">
        <v>471</v>
      </c>
      <c r="M42" s="221" t="s">
        <v>428</v>
      </c>
      <c r="N42" s="48" t="s">
        <v>428</v>
      </c>
      <c r="O42" s="48" t="s">
        <v>0</v>
      </c>
      <c r="P42" s="48" t="s">
        <v>477</v>
      </c>
      <c r="Q42" s="48"/>
      <c r="R42" s="48"/>
      <c r="S42" s="48"/>
      <c r="T42" s="48"/>
      <c r="U42" s="104"/>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1" t="str">
        <f t="shared" si="14"/>
        <v/>
      </c>
      <c r="AL42" s="22" t="str">
        <f t="shared" si="15"/>
        <v/>
      </c>
      <c r="AM42" s="23"/>
      <c r="AN42" s="21" t="str">
        <f t="shared" si="16"/>
        <v/>
      </c>
      <c r="AO42" s="22" t="str">
        <f t="shared" si="17"/>
        <v/>
      </c>
      <c r="AP42" s="23"/>
      <c r="AQ42" s="193"/>
      <c r="BI42" s="49"/>
      <c r="BJ42" s="49"/>
      <c r="BK42" s="49"/>
      <c r="BL42" s="49"/>
      <c r="BM42" s="49"/>
      <c r="BN42" s="49"/>
      <c r="BO42" s="49"/>
      <c r="BP42" s="49"/>
      <c r="BQ42" s="49"/>
      <c r="BR42" s="49"/>
      <c r="BS42" s="49"/>
      <c r="BT42" s="49"/>
      <c r="BU42" s="49"/>
      <c r="BV42" s="49"/>
      <c r="BW42" s="49"/>
    </row>
    <row r="43" spans="3:75" s="222" customFormat="1" ht="21" customHeight="1">
      <c r="C43" s="193"/>
      <c r="D43" s="439"/>
      <c r="E43" s="227" t="s">
        <v>2422</v>
      </c>
      <c r="F43" s="250"/>
      <c r="G43" s="221"/>
      <c r="H43" s="221" t="s">
        <v>0</v>
      </c>
      <c r="I43" s="221" t="s">
        <v>159</v>
      </c>
      <c r="J43" s="221" t="s">
        <v>0</v>
      </c>
      <c r="K43" s="221" t="s">
        <v>160</v>
      </c>
      <c r="L43" s="221" t="s">
        <v>472</v>
      </c>
      <c r="M43" s="221" t="s">
        <v>428</v>
      </c>
      <c r="N43" s="48" t="s">
        <v>428</v>
      </c>
      <c r="O43" s="48" t="s">
        <v>0</v>
      </c>
      <c r="P43" s="48" t="s">
        <v>477</v>
      </c>
      <c r="Q43" s="48"/>
      <c r="R43" s="48"/>
      <c r="S43" s="48"/>
      <c r="T43" s="48"/>
      <c r="U43" s="104"/>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1" t="str">
        <f t="shared" si="14"/>
        <v/>
      </c>
      <c r="AL43" s="22" t="str">
        <f t="shared" si="15"/>
        <v/>
      </c>
      <c r="AM43" s="23"/>
      <c r="AN43" s="21" t="str">
        <f t="shared" si="16"/>
        <v/>
      </c>
      <c r="AO43" s="22" t="str">
        <f t="shared" si="17"/>
        <v/>
      </c>
      <c r="AP43" s="23"/>
      <c r="AQ43" s="193"/>
      <c r="BI43" s="49"/>
      <c r="BJ43" s="49"/>
      <c r="BK43" s="49"/>
      <c r="BL43" s="49"/>
      <c r="BM43" s="49"/>
      <c r="BN43" s="49"/>
      <c r="BO43" s="49"/>
      <c r="BP43" s="49"/>
      <c r="BQ43" s="49"/>
      <c r="BR43" s="49"/>
      <c r="BS43" s="49"/>
      <c r="BT43" s="49"/>
      <c r="BU43" s="49"/>
      <c r="BV43" s="49"/>
      <c r="BW43" s="49"/>
    </row>
    <row r="44" spans="3:75" s="222" customFormat="1" ht="21" customHeight="1">
      <c r="C44" s="193"/>
      <c r="D44" s="439"/>
      <c r="E44" s="227" t="s">
        <v>2423</v>
      </c>
      <c r="F44" s="250"/>
      <c r="G44" s="221"/>
      <c r="H44" s="221" t="s">
        <v>0</v>
      </c>
      <c r="I44" s="221" t="s">
        <v>159</v>
      </c>
      <c r="J44" s="221" t="s">
        <v>0</v>
      </c>
      <c r="K44" s="221" t="s">
        <v>160</v>
      </c>
      <c r="L44" s="221" t="s">
        <v>473</v>
      </c>
      <c r="M44" s="221" t="s">
        <v>428</v>
      </c>
      <c r="N44" s="48" t="s">
        <v>428</v>
      </c>
      <c r="O44" s="48" t="s">
        <v>0</v>
      </c>
      <c r="P44" s="48" t="s">
        <v>477</v>
      </c>
      <c r="Q44" s="48"/>
      <c r="R44" s="48"/>
      <c r="S44" s="48"/>
      <c r="T44" s="48"/>
      <c r="U44" s="104"/>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1" t="str">
        <f t="shared" si="14"/>
        <v/>
      </c>
      <c r="AL44" s="22" t="str">
        <f t="shared" si="15"/>
        <v/>
      </c>
      <c r="AM44" s="23"/>
      <c r="AN44" s="21" t="str">
        <f t="shared" si="16"/>
        <v/>
      </c>
      <c r="AO44" s="22" t="str">
        <f t="shared" si="17"/>
        <v/>
      </c>
      <c r="AP44" s="23"/>
      <c r="AQ44" s="193"/>
      <c r="BI44" s="49"/>
      <c r="BJ44" s="49"/>
      <c r="BK44" s="49"/>
      <c r="BL44" s="49"/>
      <c r="BM44" s="49"/>
      <c r="BN44" s="49"/>
      <c r="BO44" s="49"/>
      <c r="BP44" s="49"/>
      <c r="BQ44" s="49"/>
      <c r="BR44" s="49"/>
      <c r="BS44" s="49"/>
      <c r="BT44" s="49"/>
      <c r="BU44" s="49"/>
      <c r="BV44" s="49"/>
      <c r="BW44" s="49"/>
    </row>
    <row r="45" spans="3:75" s="222" customFormat="1" ht="21" customHeight="1">
      <c r="C45" s="193"/>
      <c r="D45" s="439"/>
      <c r="E45" s="227" t="s">
        <v>2424</v>
      </c>
      <c r="F45" s="250"/>
      <c r="G45" s="221"/>
      <c r="H45" s="221" t="s">
        <v>0</v>
      </c>
      <c r="I45" s="221" t="s">
        <v>159</v>
      </c>
      <c r="J45" s="221" t="s">
        <v>0</v>
      </c>
      <c r="K45" s="221" t="s">
        <v>160</v>
      </c>
      <c r="L45" s="221" t="s">
        <v>474</v>
      </c>
      <c r="M45" s="221" t="s">
        <v>428</v>
      </c>
      <c r="N45" s="48" t="s">
        <v>428</v>
      </c>
      <c r="O45" s="48" t="s">
        <v>0</v>
      </c>
      <c r="P45" s="48" t="s">
        <v>477</v>
      </c>
      <c r="Q45" s="48"/>
      <c r="R45" s="48"/>
      <c r="S45" s="48"/>
      <c r="T45" s="48"/>
      <c r="U45" s="104"/>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1" t="str">
        <f t="shared" si="14"/>
        <v/>
      </c>
      <c r="AL45" s="22" t="str">
        <f t="shared" si="15"/>
        <v/>
      </c>
      <c r="AM45" s="23"/>
      <c r="AN45" s="21" t="str">
        <f t="shared" si="16"/>
        <v/>
      </c>
      <c r="AO45" s="22" t="str">
        <f t="shared" si="17"/>
        <v/>
      </c>
      <c r="AP45" s="23"/>
      <c r="AQ45" s="193"/>
      <c r="BI45" s="49"/>
      <c r="BJ45" s="49"/>
      <c r="BK45" s="49"/>
      <c r="BL45" s="49"/>
      <c r="BM45" s="49"/>
      <c r="BN45" s="49"/>
      <c r="BO45" s="49"/>
      <c r="BP45" s="49"/>
      <c r="BQ45" s="49"/>
      <c r="BR45" s="49"/>
      <c r="BS45" s="49"/>
      <c r="BT45" s="49"/>
      <c r="BU45" s="49"/>
      <c r="BV45" s="49"/>
      <c r="BW45" s="49"/>
    </row>
    <row r="46" spans="3:75" s="222" customFormat="1" ht="21" customHeight="1">
      <c r="C46" s="193"/>
      <c r="D46" s="439"/>
      <c r="E46" s="227" t="s">
        <v>2425</v>
      </c>
      <c r="F46" s="250"/>
      <c r="G46" s="221"/>
      <c r="H46" s="221" t="s">
        <v>0</v>
      </c>
      <c r="I46" s="221" t="s">
        <v>159</v>
      </c>
      <c r="J46" s="221" t="s">
        <v>0</v>
      </c>
      <c r="K46" s="221" t="s">
        <v>160</v>
      </c>
      <c r="L46" s="221" t="s">
        <v>475</v>
      </c>
      <c r="M46" s="221" t="s">
        <v>428</v>
      </c>
      <c r="N46" s="48" t="s">
        <v>428</v>
      </c>
      <c r="O46" s="48" t="s">
        <v>0</v>
      </c>
      <c r="P46" s="48" t="s">
        <v>477</v>
      </c>
      <c r="Q46" s="48"/>
      <c r="R46" s="48"/>
      <c r="S46" s="48"/>
      <c r="T46" s="48"/>
      <c r="U46" s="104"/>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1" t="str">
        <f t="shared" si="14"/>
        <v/>
      </c>
      <c r="AL46" s="22" t="str">
        <f t="shared" si="15"/>
        <v/>
      </c>
      <c r="AM46" s="23"/>
      <c r="AN46" s="21" t="str">
        <f t="shared" si="16"/>
        <v/>
      </c>
      <c r="AO46" s="22" t="str">
        <f t="shared" si="17"/>
        <v/>
      </c>
      <c r="AP46" s="23"/>
      <c r="AQ46" s="193"/>
      <c r="BI46" s="49"/>
      <c r="BJ46" s="49"/>
      <c r="BK46" s="49"/>
      <c r="BL46" s="49"/>
      <c r="BM46" s="49"/>
      <c r="BN46" s="49"/>
      <c r="BO46" s="49"/>
      <c r="BP46" s="49"/>
      <c r="BQ46" s="49"/>
      <c r="BR46" s="49"/>
      <c r="BS46" s="49"/>
      <c r="BT46" s="49"/>
      <c r="BU46" s="49"/>
      <c r="BV46" s="49"/>
      <c r="BW46" s="49"/>
    </row>
    <row r="47" spans="3:75" s="222" customFormat="1" ht="21" customHeight="1">
      <c r="C47" s="193"/>
      <c r="D47" s="439"/>
      <c r="E47" s="227" t="s">
        <v>2426</v>
      </c>
      <c r="F47" s="250"/>
      <c r="G47" s="221"/>
      <c r="H47" s="221" t="s">
        <v>0</v>
      </c>
      <c r="I47" s="221" t="s">
        <v>159</v>
      </c>
      <c r="J47" s="221" t="s">
        <v>0</v>
      </c>
      <c r="K47" s="221" t="s">
        <v>160</v>
      </c>
      <c r="L47" s="221" t="s">
        <v>476</v>
      </c>
      <c r="M47" s="221" t="s">
        <v>428</v>
      </c>
      <c r="N47" s="48" t="s">
        <v>428</v>
      </c>
      <c r="O47" s="48" t="s">
        <v>0</v>
      </c>
      <c r="P47" s="48" t="s">
        <v>477</v>
      </c>
      <c r="Q47" s="48"/>
      <c r="R47" s="48"/>
      <c r="S47" s="48"/>
      <c r="T47" s="48"/>
      <c r="U47" s="104"/>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1" t="str">
        <f t="shared" si="14"/>
        <v/>
      </c>
      <c r="AL47" s="22" t="str">
        <f t="shared" si="15"/>
        <v/>
      </c>
      <c r="AM47" s="23"/>
      <c r="AN47" s="21" t="str">
        <f t="shared" si="16"/>
        <v/>
      </c>
      <c r="AO47" s="22" t="str">
        <f t="shared" si="17"/>
        <v/>
      </c>
      <c r="AP47" s="23"/>
      <c r="AQ47" s="193"/>
      <c r="BI47" s="49"/>
      <c r="BJ47" s="49"/>
      <c r="BK47" s="49"/>
      <c r="BL47" s="49"/>
      <c r="BM47" s="49"/>
      <c r="BN47" s="49"/>
      <c r="BO47" s="49"/>
      <c r="BP47" s="49"/>
      <c r="BQ47" s="49"/>
      <c r="BR47" s="49"/>
      <c r="BS47" s="49"/>
      <c r="BT47" s="49"/>
      <c r="BU47" s="49"/>
      <c r="BV47" s="49"/>
      <c r="BW47" s="49"/>
    </row>
    <row r="48" spans="3:75" s="222" customFormat="1" ht="21" customHeight="1">
      <c r="C48" s="193"/>
      <c r="D48" s="439"/>
      <c r="E48" s="226" t="s">
        <v>2386</v>
      </c>
      <c r="F48" s="250"/>
      <c r="G48" s="221"/>
      <c r="H48" s="221" t="s">
        <v>0</v>
      </c>
      <c r="I48" s="221" t="s">
        <v>159</v>
      </c>
      <c r="J48" s="221" t="s">
        <v>0</v>
      </c>
      <c r="K48" s="221" t="s">
        <v>160</v>
      </c>
      <c r="L48" s="221" t="s">
        <v>162</v>
      </c>
      <c r="M48" s="221" t="s">
        <v>428</v>
      </c>
      <c r="N48" s="48" t="s">
        <v>428</v>
      </c>
      <c r="O48" s="48" t="s">
        <v>0</v>
      </c>
      <c r="P48" s="48" t="s">
        <v>477</v>
      </c>
      <c r="Q48" s="48"/>
      <c r="R48" s="48"/>
      <c r="S48" s="48"/>
      <c r="T48" s="48"/>
      <c r="U48" s="104"/>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1" t="str">
        <f t="shared" si="14"/>
        <v/>
      </c>
      <c r="AL48" s="22" t="str">
        <f t="shared" si="15"/>
        <v/>
      </c>
      <c r="AM48" s="23"/>
      <c r="AN48" s="21" t="str">
        <f t="shared" si="16"/>
        <v/>
      </c>
      <c r="AO48" s="22" t="str">
        <f t="shared" si="17"/>
        <v/>
      </c>
      <c r="AP48" s="23"/>
      <c r="AQ48" s="193"/>
      <c r="BI48" s="49"/>
      <c r="BJ48" s="49"/>
      <c r="BK48" s="49"/>
      <c r="BL48" s="49"/>
      <c r="BM48" s="49"/>
      <c r="BN48" s="49"/>
      <c r="BO48" s="49"/>
      <c r="BP48" s="49"/>
      <c r="BQ48" s="49"/>
      <c r="BR48" s="49"/>
      <c r="BS48" s="49"/>
      <c r="BT48" s="49"/>
      <c r="BU48" s="49"/>
      <c r="BV48" s="49"/>
      <c r="BW48" s="49"/>
    </row>
    <row r="49" spans="3:75" s="222" customFormat="1" ht="21" customHeight="1">
      <c r="C49" s="193"/>
      <c r="D49" s="439"/>
      <c r="E49" s="226" t="s">
        <v>2387</v>
      </c>
      <c r="F49" s="250"/>
      <c r="G49" s="221"/>
      <c r="H49" s="221" t="s">
        <v>0</v>
      </c>
      <c r="I49" s="221" t="s">
        <v>159</v>
      </c>
      <c r="J49" s="221" t="s">
        <v>0</v>
      </c>
      <c r="K49" s="221" t="s">
        <v>160</v>
      </c>
      <c r="L49" s="221" t="s">
        <v>0</v>
      </c>
      <c r="M49" s="221" t="s">
        <v>428</v>
      </c>
      <c r="N49" s="48" t="s">
        <v>428</v>
      </c>
      <c r="O49" s="48" t="s">
        <v>0</v>
      </c>
      <c r="P49" s="48" t="s">
        <v>477</v>
      </c>
      <c r="Q49" s="48"/>
      <c r="R49" s="48"/>
      <c r="S49" s="48"/>
      <c r="T49" s="48"/>
      <c r="U49" s="104"/>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1" t="str">
        <f t="shared" si="14"/>
        <v/>
      </c>
      <c r="AL49" s="22" t="str">
        <f t="shared" si="15"/>
        <v/>
      </c>
      <c r="AM49" s="23"/>
      <c r="AN49" s="21" t="str">
        <f t="shared" si="16"/>
        <v/>
      </c>
      <c r="AO49" s="22" t="str">
        <f t="shared" si="17"/>
        <v/>
      </c>
      <c r="AP49" s="23"/>
      <c r="AQ49" s="193"/>
      <c r="BI49" s="49"/>
      <c r="BJ49" s="49"/>
      <c r="BK49" s="49"/>
      <c r="BL49" s="49"/>
      <c r="BM49" s="49"/>
      <c r="BN49" s="49"/>
      <c r="BO49" s="49"/>
      <c r="BP49" s="49"/>
      <c r="BQ49" s="49"/>
      <c r="BR49" s="49"/>
      <c r="BS49" s="49"/>
      <c r="BT49" s="49"/>
      <c r="BU49" s="49"/>
      <c r="BV49" s="49"/>
      <c r="BW49" s="49"/>
    </row>
    <row r="50" spans="3:75">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row>
    <row r="51" spans="3:75" ht="14.45" customHeight="1">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row>
    <row r="52" spans="3:75" hidden="1">
      <c r="C52" s="222"/>
    </row>
    <row r="53" spans="3:75" hidden="1">
      <c r="V53" s="214">
        <f>SUMPRODUCT(--(V14:V49=0),--(V14:V49&lt;&gt;""),--(W14:W49="Z"))+SUMPRODUCT(--(V14:V49=0),--(V14:V49&lt;&gt;""),--(W14:W49=""))+SUMPRODUCT(--(V14:V49&gt;0),--(W14:W49="W"))+SUMPRODUCT(--(V14:V49&gt;0), --(V14:V49&lt;&gt;""),--(W14:W49=""))+SUMPRODUCT(--(V14:V49=""),--(W14:W49="Z"))</f>
        <v>0</v>
      </c>
      <c r="W53" s="215"/>
      <c r="X53" s="215"/>
      <c r="Y53" s="214">
        <f t="shared" ref="Y53" si="18">SUMPRODUCT(--(Y14:Y49=0),--(Y14:Y49&lt;&gt;""),--(Z14:Z49="Z"))+SUMPRODUCT(--(Y14:Y49=0),--(Y14:Y49&lt;&gt;""),--(Z14:Z49=""))+SUMPRODUCT(--(Y14:Y49&gt;0),--(Z14:Z49="W"))+SUMPRODUCT(--(Y14:Y49&gt;0), --(Y14:Y49&lt;&gt;""),--(Z14:Z49=""))+SUMPRODUCT(--(Y14:Y49=""),--(Z14:Z49="Z"))</f>
        <v>0</v>
      </c>
      <c r="Z53" s="215"/>
      <c r="AA53" s="215"/>
      <c r="AB53" s="214">
        <f t="shared" ref="AB53" si="19">SUMPRODUCT(--(AB14:AB49=0),--(AB14:AB49&lt;&gt;""),--(AC14:AC49="Z"))+SUMPRODUCT(--(AB14:AB49=0),--(AB14:AB49&lt;&gt;""),--(AC14:AC49=""))+SUMPRODUCT(--(AB14:AB49&gt;0),--(AC14:AC49="W"))+SUMPRODUCT(--(AB14:AB49&gt;0), --(AB14:AB49&lt;&gt;""),--(AC14:AC49=""))+SUMPRODUCT(--(AB14:AB49=""),--(AC14:AC49="Z"))</f>
        <v>0</v>
      </c>
      <c r="AC53" s="215"/>
      <c r="AD53" s="215"/>
      <c r="AE53" s="214">
        <f t="shared" ref="AE53" si="20">SUMPRODUCT(--(AE14:AE49=0),--(AE14:AE49&lt;&gt;""),--(AF14:AF49="Z"))+SUMPRODUCT(--(AE14:AE49=0),--(AE14:AE49&lt;&gt;""),--(AF14:AF49=""))+SUMPRODUCT(--(AE14:AE49&gt;0),--(AF14:AF49="W"))+SUMPRODUCT(--(AE14:AE49&gt;0), --(AE14:AE49&lt;&gt;""),--(AF14:AF49=""))+SUMPRODUCT(--(AE14:AE49=""),--(AF14:AF49="Z"))</f>
        <v>0</v>
      </c>
      <c r="AF53" s="215"/>
      <c r="AG53" s="215"/>
      <c r="AH53" s="214">
        <f t="shared" ref="AH53" si="21">SUMPRODUCT(--(AH14:AH49=0),--(AH14:AH49&lt;&gt;""),--(AI14:AI49="Z"))+SUMPRODUCT(--(AH14:AH49=0),--(AH14:AH49&lt;&gt;""),--(AI14:AI49=""))+SUMPRODUCT(--(AH14:AH49&gt;0),--(AI14:AI49="W"))+SUMPRODUCT(--(AH14:AH49&gt;0), --(AH14:AH49&lt;&gt;""),--(AI14:AI49=""))+SUMPRODUCT(--(AH14:AH49=""),--(AI14:AI49="Z"))</f>
        <v>0</v>
      </c>
      <c r="AI53" s="215"/>
      <c r="AJ53" s="215"/>
      <c r="AK53" s="214">
        <f t="shared" ref="AK53" si="22">SUMPRODUCT(--(AK14:AK49=0),--(AK14:AK49&lt;&gt;""),--(AL14:AL49="Z"))+SUMPRODUCT(--(AK14:AK49=0),--(AK14:AK49&lt;&gt;""),--(AL14:AL49=""))+SUMPRODUCT(--(AK14:AK49&gt;0),--(AL14:AL49="W"))+SUMPRODUCT(--(AK14:AK49&gt;0), --(AK14:AK49&lt;&gt;""),--(AL14:AL49=""))+SUMPRODUCT(--(AK14:AK49=""),--(AL14:AL49="Z"))</f>
        <v>0</v>
      </c>
      <c r="AL53" s="215"/>
      <c r="AM53" s="215"/>
      <c r="AN53" s="214">
        <f t="shared" ref="AN53" si="23">SUMPRODUCT(--(AN14:AN49=0),--(AN14:AN49&lt;&gt;""),--(AO14:AO49="Z"))+SUMPRODUCT(--(AN14:AN49=0),--(AN14:AN49&lt;&gt;""),--(AO14:AO49=""))+SUMPRODUCT(--(AN14:AN49&gt;0),--(AO14:AO49="W"))+SUMPRODUCT(--(AN14:AN49&gt;0), --(AN14:AN49&lt;&gt;""),--(AO14:AO49=""))+SUMPRODUCT(--(AN14:AN49=""),--(AO14:AO49="Z"))</f>
        <v>0</v>
      </c>
      <c r="AO53" s="215"/>
      <c r="AP53" s="215"/>
    </row>
    <row r="54" spans="3:75" hidden="1"/>
    <row r="55" spans="3:75" hidden="1"/>
    <row r="56" spans="3:75" hidden="1"/>
    <row r="57" spans="3:75" hidden="1"/>
    <row r="58" spans="3:75" hidden="1"/>
    <row r="59" spans="3:75" hidden="1"/>
    <row r="60" spans="3:75" hidden="1"/>
    <row r="61" spans="3:75" hidden="1"/>
  </sheetData>
  <sheetProtection algorithmName="SHA-512" hashValue="dA5czSo+ON/y8gYIGhWt7jVc48bXPoH6Lzsjm9IBlQ+sKEJUb06+XK4fFVTcjoDHHNAFhfV9SdLOGzsMVwXu5Q==" saltValue="CTq7plQw7gvT6qD6uM/pfg==" spinCount="100000" sheet="1" objects="1" scenarios="1" formatCells="0" formatColumns="0" formatRows="0" sort="0" autoFilter="0"/>
  <mergeCells count="24">
    <mergeCell ref="AK5:AM5"/>
    <mergeCell ref="AN5:AP5"/>
    <mergeCell ref="D38:D49"/>
    <mergeCell ref="D14:D25"/>
    <mergeCell ref="D26:D37"/>
    <mergeCell ref="V5:X5"/>
    <mergeCell ref="Y5:AA5"/>
    <mergeCell ref="AB5:AD5"/>
    <mergeCell ref="AE5:AG5"/>
    <mergeCell ref="AH5:AJ5"/>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s>
  <conditionalFormatting sqref="V14:V49 Y14:Y49 AB14:AB49 AE14:AE49 AH14:AH49 AK14:AK49 AN14:AN49">
    <cfRule type="expression" dxfId="30" priority="3">
      <formula xml:space="preserve"> OR(AND(V14=0,V14&lt;&gt;"",W14&lt;&gt;"Z",W14&lt;&gt;""),AND(V14&gt;0,V14&lt;&gt;"",W14&lt;&gt;"W",W14&lt;&gt;""),AND(V14="", W14="W"))</formula>
    </cfRule>
  </conditionalFormatting>
  <conditionalFormatting sqref="W14:W49 Z14:Z49 AC14:AC49 AF14:AF49 AI14:AI49 AL14:AL49 AO14:AO49">
    <cfRule type="expression" dxfId="29" priority="2">
      <formula xml:space="preserve"> OR(AND(V14=0,V14&lt;&gt;"",W14&lt;&gt;"Z",W14&lt;&gt;""),AND(V14&gt;0,V14&lt;&gt;"",W14&lt;&gt;"W",W14&lt;&gt;""),AND(V14="", W14="W"))</formula>
    </cfRule>
  </conditionalFormatting>
  <conditionalFormatting sqref="X14:X49 AA14:AA49 AD14:AD49 AG14:AG49 AJ14:AJ49 AM14:AM49 AP14:AP49">
    <cfRule type="expression" dxfId="28" priority="1">
      <formula xml:space="preserve"> AND(OR(W14="X",W14="W"),X14="")</formula>
    </cfRule>
  </conditionalFormatting>
  <conditionalFormatting sqref="AN25 AN37 V25 Y25 AB25 AE25 AH25 AK25 V37 Y37 AB37 AE37 AH37 AK37">
    <cfRule type="expression" dxfId="27" priority="4">
      <formula>OR(COUNTIF(W14:W24,"M")=11,COUNTIF(W14:W24,"X")=11)</formula>
    </cfRule>
    <cfRule type="expression" dxfId="26" priority="5">
      <formula>IF(OR(SUMPRODUCT(--(V14:V24=""),--(W14:W24=""))&gt;0,COUNTIF(W14:W24,"M")&gt;0,COUNTIF(W14:W24,"X")=11),"",SUM(V14:V24)) &lt;&gt; V25</formula>
    </cfRule>
  </conditionalFormatting>
  <conditionalFormatting sqref="AO25 AO37 W25 Z25 AC25 AF25 AI25 AL25 W37 Z37 AC37 AF37 AI37 AL37">
    <cfRule type="expression" dxfId="25" priority="6">
      <formula>OR(COUNTIF(W14:W24,"M")=11,COUNTIF(W14:W24,"X")=11)</formula>
    </cfRule>
    <cfRule type="expression" dxfId="24"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3" priority="8">
      <formula>OR(AND(W14="X",W26="X"),AND(W14="M",W26="M"))</formula>
    </cfRule>
    <cfRule type="expression" dxfId="22" priority="9">
      <formula>IF(OR(AND(V14="",W14=""),AND(V26="",W26=""),AND(W14="X",W26="X"),OR(W14="M",W26="M")),"",SUM(V14,V26)) &lt;&gt; V38</formula>
    </cfRule>
  </conditionalFormatting>
  <conditionalFormatting sqref="AO38:AO49 W38:W49 Z38:Z49 AC38:AC49 AF38:AF49 AI38:AI49 AL38:AL49">
    <cfRule type="expression" dxfId="21" priority="10">
      <formula>OR(AND(W14="X",W26="X"),AND(W14="M",W26="M"))</formula>
    </cfRule>
    <cfRule type="expression" dxfId="20" priority="11">
      <formula>IF(AND(AND(W14="X",W26="X"),SUM(V14,V26)=0,ISNUMBER(V38)),"",IF(OR(W14="M",W26="M"),"M",IF(AND(W14=W26,OR(W14="X",W14="W",W14="Z")),UPPER(W14),""))) &lt;&gt; W38</formula>
    </cfRule>
  </conditionalFormatting>
  <conditionalFormatting sqref="AN14:AN24 AN26:AN36">
    <cfRule type="expression" dxfId="19" priority="12">
      <formula>OR(AND(W14=Z14,Z14=AF14,AF14=AL14,W14="X"),AND(W14="M",Z14="M",AF14="M",AL14="M"))</formula>
    </cfRule>
  </conditionalFormatting>
  <conditionalFormatting sqref="AN14:AN24 AN26:AN36">
    <cfRule type="expression" dxfId="18" priority="13">
      <formula>IF(OR(EXACT(V14,W14),EXACT(Y14,Z14),EXACT(AE14,AF14),EXACT(AK14,AL14),AND(W14=Z14,Z14=AF14,AF14=AL14,W14="X"),OR(W14="M",Z14="M",AF14="M",AL14="M")),"",SUM(V14,Y14,AE14,AK14)) &lt;&gt; AN14</formula>
    </cfRule>
  </conditionalFormatting>
  <conditionalFormatting sqref="AO14:AO24 AO26:AO36">
    <cfRule type="expression" dxfId="17" priority="14">
      <formula>OR(AND(W14=Z14,Z14=AF14,AF14=AL14,W14="X"),AND(W14="M",Z14="M",AF14="M",AL14="M"))</formula>
    </cfRule>
  </conditionalFormatting>
  <conditionalFormatting sqref="AO14:AO24 AO26:AO36">
    <cfRule type="expression" dxfId="16"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dataValidation type="textLength" allowBlank="1" showInputMessage="1" showErrorMessage="1" errorTitle="Entrada no válida" error="La longitud del texto debe ser entre 2 y 500 caracteres" sqref="X14:X49 AA14:AA49 AD14:AD49 AG14:AG49 AJ14:AJ49 AM14:AM49 AP14:AP49">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49 Z14:Z49 AC14:AC49 AF14:AF49 AI14:AI49 AL14:AL49 AO14:AO49">
      <formula1>"Z,M,X,W"</formula1>
    </dataValidation>
    <dataValidation type="decimal" operator="greaterThanOrEqual" allowBlank="1" showInputMessage="1" showErrorMessage="1" errorTitle="Entrada no válida" error="Por favor, ingrese un valor numérico" sqref="V14:V49 Y14:Y49 AB14:AB49 AE14:AE49 AH14:AH49 AK14:AK49 AN14:AN49">
      <formula1>0</formula1>
    </dataValidation>
  </dataValidations>
  <pageMargins left="0.23622047244094491" right="0.23622047244094491" top="0.74803149606299213" bottom="0.74803149606299213" header="0.31496062992125984" footer="0.31496062992125984"/>
  <pageSetup scale="58"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39"/>
  <sheetViews>
    <sheetView showGridLines="0" topLeftCell="C1" zoomScaleNormal="100" workbookViewId="0"/>
  </sheetViews>
  <sheetFormatPr defaultColWidth="8.85546875" defaultRowHeight="15"/>
  <cols>
    <col min="1" max="1" width="18.28515625" style="33" hidden="1" customWidth="1"/>
    <col min="2" max="2" width="5" style="33" hidden="1" customWidth="1"/>
    <col min="3" max="3" width="5.7109375" style="33" customWidth="1"/>
    <col min="4" max="4" width="14.42578125" style="33" customWidth="1"/>
    <col min="5" max="5" width="31.5703125" style="33" customWidth="1"/>
    <col min="6" max="6" width="4.140625" style="33" hidden="1" customWidth="1"/>
    <col min="7" max="7" width="3.5703125" style="33" hidden="1" customWidth="1"/>
    <col min="8" max="8" width="3" style="33" hidden="1" customWidth="1"/>
    <col min="9" max="9" width="8.28515625" style="33" hidden="1" customWidth="1"/>
    <col min="10" max="10" width="3" style="33" hidden="1" customWidth="1"/>
    <col min="11" max="11" width="5.28515625" style="33" hidden="1" customWidth="1"/>
    <col min="12" max="12" width="3.7109375" style="33" hidden="1" customWidth="1"/>
    <col min="13" max="13" width="3" style="33" hidden="1" customWidth="1"/>
    <col min="14" max="20" width="4.140625" style="33" hidden="1" customWidth="1"/>
    <col min="21" max="21" width="10.42578125" style="3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8" width="5.7109375" style="33" customWidth="1"/>
    <col min="29" max="29" width="3.28515625" style="33" customWidth="1"/>
    <col min="30" max="36" width="8.85546875" style="318"/>
    <col min="37" max="16384" width="8.85546875" style="33"/>
  </cols>
  <sheetData>
    <row r="1" spans="1:75" ht="45" customHeight="1">
      <c r="A1" s="30" t="s">
        <v>108</v>
      </c>
      <c r="B1" s="31" t="s">
        <v>431</v>
      </c>
      <c r="C1" s="29"/>
      <c r="D1" s="416" t="s">
        <v>2554</v>
      </c>
      <c r="E1" s="416"/>
      <c r="F1" s="416"/>
      <c r="G1" s="416"/>
      <c r="H1" s="416"/>
      <c r="I1" s="416"/>
      <c r="J1" s="416"/>
      <c r="K1" s="416"/>
      <c r="L1" s="416"/>
      <c r="M1" s="416"/>
      <c r="N1" s="416"/>
      <c r="O1" s="416"/>
      <c r="P1" s="416"/>
      <c r="Q1" s="416"/>
      <c r="R1" s="416"/>
      <c r="S1" s="416"/>
      <c r="T1" s="416"/>
      <c r="U1" s="416"/>
      <c r="V1" s="416"/>
      <c r="W1" s="416"/>
      <c r="X1" s="416"/>
      <c r="Y1" s="416"/>
      <c r="Z1" s="416"/>
      <c r="AA1" s="416"/>
      <c r="AB1" s="416"/>
      <c r="AC1" s="318"/>
      <c r="BI1" s="3"/>
      <c r="BJ1" s="3"/>
      <c r="BK1" s="3"/>
      <c r="BL1" s="3"/>
      <c r="BM1" s="3"/>
      <c r="BN1" s="3"/>
      <c r="BO1" s="3"/>
      <c r="BP1" s="3"/>
      <c r="BQ1" s="3"/>
      <c r="BR1" s="3"/>
      <c r="BS1" s="3"/>
      <c r="BT1" s="3"/>
      <c r="BU1" s="3"/>
      <c r="BV1" s="3"/>
      <c r="BW1" s="3"/>
    </row>
    <row r="2" spans="1:75" ht="3.75" customHeight="1">
      <c r="A2" s="30" t="s">
        <v>114</v>
      </c>
      <c r="B2" s="192" t="str">
        <f>VLOOKUP(VAL_C1!$B$2,VAL_Drop_Down_Lists!$A$3:$B$214,2,FALSE)</f>
        <v>_X</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35"/>
      <c r="AC2" s="318"/>
      <c r="BI2" s="3"/>
      <c r="BJ2" s="3"/>
      <c r="BK2" s="3"/>
      <c r="BL2" s="3"/>
      <c r="BM2" s="3"/>
      <c r="BN2" s="3"/>
      <c r="BO2" s="3"/>
      <c r="BP2" s="3"/>
      <c r="BQ2" s="3"/>
      <c r="BR2" s="3"/>
      <c r="BS2" s="3"/>
      <c r="BT2" s="3"/>
      <c r="BU2" s="3"/>
      <c r="BV2" s="3"/>
      <c r="BW2" s="3"/>
    </row>
    <row r="3" spans="1:75" s="318" customFormat="1" ht="45" customHeight="1">
      <c r="A3" s="30" t="s">
        <v>118</v>
      </c>
      <c r="B3" s="192" t="str">
        <f>IF(VAL_C1!$H$32&lt;&gt;"", YEAR(VAL_C1!$H$32),"")</f>
        <v/>
      </c>
      <c r="C3" s="193"/>
      <c r="D3" s="438" t="s">
        <v>2555</v>
      </c>
      <c r="E3" s="438"/>
      <c r="F3" s="319"/>
      <c r="G3" s="194"/>
      <c r="H3" s="194"/>
      <c r="I3" s="194"/>
      <c r="J3" s="194"/>
      <c r="K3" s="194"/>
      <c r="L3" s="194"/>
      <c r="M3" s="194"/>
      <c r="N3" s="194"/>
      <c r="O3" s="194"/>
      <c r="P3" s="194"/>
      <c r="Q3" s="194"/>
      <c r="R3" s="194"/>
      <c r="S3" s="194"/>
      <c r="T3" s="194"/>
      <c r="U3" s="320"/>
      <c r="V3" s="438" t="s">
        <v>2368</v>
      </c>
      <c r="W3" s="438"/>
      <c r="X3" s="438"/>
      <c r="Y3" s="443" t="s">
        <v>2556</v>
      </c>
      <c r="Z3" s="443"/>
      <c r="AA3" s="443"/>
      <c r="AB3" s="35"/>
      <c r="AK3" s="33"/>
      <c r="BI3" s="42"/>
      <c r="BJ3" s="42"/>
      <c r="BK3" s="42"/>
      <c r="BL3" s="42"/>
      <c r="BM3" s="42"/>
      <c r="BN3" s="42"/>
      <c r="BO3" s="42"/>
      <c r="BP3" s="42"/>
      <c r="BQ3" s="42"/>
      <c r="BR3" s="42"/>
      <c r="BS3" s="42"/>
      <c r="BT3" s="42"/>
      <c r="BU3" s="42"/>
      <c r="BV3" s="42"/>
      <c r="BW3" s="42"/>
    </row>
    <row r="4" spans="1:75" s="318" customFormat="1">
      <c r="A4" s="30" t="s">
        <v>121</v>
      </c>
      <c r="B4" s="192" t="str">
        <f>IF(VAL_C1!$H$33&lt;&gt;"", YEAR(VAL_C1!$H$33),"")</f>
        <v/>
      </c>
      <c r="C4" s="193"/>
      <c r="D4" s="438"/>
      <c r="E4" s="438"/>
      <c r="F4" s="321"/>
      <c r="G4" s="322"/>
      <c r="H4" s="322"/>
      <c r="I4" s="322"/>
      <c r="J4" s="322"/>
      <c r="K4" s="322"/>
      <c r="L4" s="322"/>
      <c r="M4" s="322"/>
      <c r="N4" s="322"/>
      <c r="O4" s="322"/>
      <c r="P4" s="322"/>
      <c r="Q4" s="322"/>
      <c r="R4" s="322"/>
      <c r="S4" s="322"/>
      <c r="T4" s="322"/>
      <c r="U4" s="323"/>
      <c r="V4" s="438" t="s">
        <v>2377</v>
      </c>
      <c r="W4" s="438"/>
      <c r="X4" s="438"/>
      <c r="Y4" s="438" t="s">
        <v>2371</v>
      </c>
      <c r="Z4" s="438"/>
      <c r="AA4" s="438"/>
      <c r="AB4" s="291"/>
      <c r="AK4" s="33"/>
      <c r="BI4" s="42"/>
      <c r="BJ4" s="42"/>
      <c r="BK4" s="42"/>
      <c r="BL4" s="42"/>
      <c r="BM4" s="42"/>
      <c r="BN4" s="42"/>
      <c r="BO4" s="42"/>
      <c r="BP4" s="42"/>
      <c r="BQ4" s="42"/>
      <c r="BR4" s="42"/>
      <c r="BS4" s="42"/>
      <c r="BT4" s="42"/>
      <c r="BU4" s="42"/>
      <c r="BV4" s="42"/>
      <c r="BW4" s="42"/>
    </row>
    <row r="5" spans="1:75" s="318" customFormat="1" hidden="1">
      <c r="A5" s="30" t="s">
        <v>123</v>
      </c>
      <c r="B5" s="31" t="s">
        <v>0</v>
      </c>
      <c r="C5" s="193"/>
      <c r="D5" s="324"/>
      <c r="E5" s="324"/>
      <c r="F5" s="322"/>
      <c r="G5" s="221"/>
      <c r="H5" s="221"/>
      <c r="I5" s="221"/>
      <c r="J5" s="221"/>
      <c r="K5" s="221"/>
      <c r="L5" s="221"/>
      <c r="M5" s="221"/>
      <c r="N5" s="221"/>
      <c r="O5" s="221"/>
      <c r="P5" s="221"/>
      <c r="Q5" s="221"/>
      <c r="R5" s="221"/>
      <c r="S5" s="221"/>
      <c r="T5" s="221"/>
      <c r="U5" s="221"/>
      <c r="V5" s="246"/>
      <c r="W5" s="246"/>
      <c r="X5" s="246"/>
      <c r="Y5" s="246"/>
      <c r="Z5" s="246"/>
      <c r="AA5" s="246"/>
      <c r="AB5" s="291"/>
      <c r="AK5" s="33"/>
      <c r="BI5" s="42"/>
      <c r="BJ5" s="42"/>
      <c r="BK5" s="42"/>
      <c r="BL5" s="42"/>
      <c r="BM5" s="42"/>
      <c r="BN5" s="42"/>
      <c r="BO5" s="42"/>
      <c r="BP5" s="42"/>
      <c r="BQ5" s="42"/>
      <c r="BR5" s="42"/>
      <c r="BS5" s="42"/>
      <c r="BT5" s="42"/>
      <c r="BU5" s="42"/>
      <c r="BV5" s="42"/>
      <c r="BW5" s="42"/>
    </row>
    <row r="6" spans="1:75" s="318" customFormat="1" hidden="1">
      <c r="A6" s="30" t="s">
        <v>125</v>
      </c>
      <c r="B6" s="31"/>
      <c r="C6" s="193"/>
      <c r="D6" s="322"/>
      <c r="E6" s="322"/>
      <c r="F6" s="322"/>
      <c r="G6" s="221"/>
      <c r="H6" s="221"/>
      <c r="I6" s="221"/>
      <c r="J6" s="221"/>
      <c r="K6" s="221"/>
      <c r="L6" s="221"/>
      <c r="M6" s="221"/>
      <c r="N6" s="221"/>
      <c r="O6" s="221"/>
      <c r="P6" s="221"/>
      <c r="Q6" s="221"/>
      <c r="R6" s="221"/>
      <c r="S6" s="221"/>
      <c r="T6" s="221"/>
      <c r="U6" s="221" t="s">
        <v>1</v>
      </c>
      <c r="V6" s="221" t="s">
        <v>427</v>
      </c>
      <c r="W6" s="221"/>
      <c r="X6" s="221"/>
      <c r="Y6" s="221" t="s">
        <v>427</v>
      </c>
      <c r="Z6" s="221"/>
      <c r="AA6" s="221"/>
      <c r="AB6" s="291"/>
      <c r="AK6" s="33"/>
      <c r="BI6" s="42"/>
      <c r="BJ6" s="42"/>
      <c r="BK6" s="42"/>
      <c r="BL6" s="42"/>
      <c r="BM6" s="42"/>
      <c r="BN6" s="42"/>
      <c r="BO6" s="42"/>
      <c r="BP6" s="42"/>
      <c r="BQ6" s="42"/>
      <c r="BR6" s="42"/>
      <c r="BS6" s="42"/>
      <c r="BT6" s="42"/>
      <c r="BU6" s="42"/>
      <c r="BV6" s="42"/>
      <c r="BW6" s="42"/>
    </row>
    <row r="7" spans="1:75" s="318" customFormat="1" ht="21" hidden="1">
      <c r="A7" s="30" t="s">
        <v>127</v>
      </c>
      <c r="B7" s="192" t="str">
        <f>IF(VAL_C1!$H$33&lt;&gt;"", YEAR(VAL_C1!$H$33),"")</f>
        <v/>
      </c>
      <c r="C7" s="193"/>
      <c r="D7" s="322"/>
      <c r="E7" s="322"/>
      <c r="F7" s="322"/>
      <c r="G7" s="242"/>
      <c r="H7" s="242"/>
      <c r="I7" s="242"/>
      <c r="J7" s="242"/>
      <c r="K7" s="242"/>
      <c r="L7" s="242"/>
      <c r="M7" s="242"/>
      <c r="N7" s="221"/>
      <c r="O7" s="221"/>
      <c r="P7" s="221"/>
      <c r="Q7" s="221"/>
      <c r="R7" s="221"/>
      <c r="S7" s="221"/>
      <c r="T7" s="221"/>
      <c r="U7" s="221" t="s">
        <v>149</v>
      </c>
      <c r="V7" s="221" t="s">
        <v>167</v>
      </c>
      <c r="W7" s="221"/>
      <c r="X7" s="221"/>
      <c r="Y7" s="221" t="s">
        <v>163</v>
      </c>
      <c r="Z7" s="221"/>
      <c r="AA7" s="221"/>
      <c r="AB7" s="291"/>
      <c r="AK7" s="33"/>
      <c r="BI7" s="42"/>
      <c r="BJ7" s="42"/>
      <c r="BK7" s="42"/>
      <c r="BL7" s="42"/>
      <c r="BM7" s="42"/>
      <c r="BN7" s="42"/>
      <c r="BO7" s="42"/>
      <c r="BP7" s="42"/>
      <c r="BQ7" s="42"/>
      <c r="BR7" s="42"/>
      <c r="BS7" s="42"/>
      <c r="BT7" s="42"/>
      <c r="BU7" s="42"/>
      <c r="BV7" s="42"/>
      <c r="BW7" s="42"/>
    </row>
    <row r="8" spans="1:75" s="318" customFormat="1" ht="21" hidden="1">
      <c r="A8" s="30" t="s">
        <v>129</v>
      </c>
      <c r="B8" s="192" t="str">
        <f>IF(VAL_C1!$H$34&lt;&gt;"", YEAR(VAL_C1!$H$34),"")</f>
        <v/>
      </c>
      <c r="C8" s="193"/>
      <c r="D8" s="322"/>
      <c r="E8" s="322"/>
      <c r="F8" s="322"/>
      <c r="G8" s="242"/>
      <c r="H8" s="242"/>
      <c r="I8" s="242"/>
      <c r="J8" s="242"/>
      <c r="K8" s="242"/>
      <c r="L8" s="242"/>
      <c r="M8" s="242"/>
      <c r="N8" s="48"/>
      <c r="O8" s="48"/>
      <c r="P8" s="48"/>
      <c r="Q8" s="48"/>
      <c r="R8" s="48"/>
      <c r="S8" s="48"/>
      <c r="T8" s="48"/>
      <c r="U8" s="48" t="s">
        <v>150</v>
      </c>
      <c r="V8" s="221" t="s">
        <v>0</v>
      </c>
      <c r="W8" s="221"/>
      <c r="X8" s="221"/>
      <c r="Y8" s="221" t="s">
        <v>0</v>
      </c>
      <c r="Z8" s="221"/>
      <c r="AA8" s="221"/>
      <c r="AB8" s="291"/>
      <c r="AK8" s="33"/>
      <c r="BI8" s="42"/>
      <c r="BJ8" s="42"/>
      <c r="BK8" s="42"/>
      <c r="BL8" s="42"/>
      <c r="BM8" s="42"/>
      <c r="BN8" s="42"/>
      <c r="BO8" s="42"/>
      <c r="BP8" s="42"/>
      <c r="BQ8" s="42"/>
      <c r="BR8" s="42"/>
      <c r="BS8" s="42"/>
      <c r="BT8" s="42"/>
      <c r="BU8" s="42"/>
      <c r="BV8" s="42"/>
      <c r="BW8" s="42"/>
    </row>
    <row r="9" spans="1:75" s="318" customFormat="1" ht="21" hidden="1">
      <c r="A9" s="30" t="s">
        <v>131</v>
      </c>
      <c r="B9" s="31" t="s">
        <v>477</v>
      </c>
      <c r="C9" s="193"/>
      <c r="D9" s="322"/>
      <c r="E9" s="322"/>
      <c r="F9" s="322"/>
      <c r="G9" s="242"/>
      <c r="H9" s="242"/>
      <c r="I9" s="242"/>
      <c r="J9" s="242"/>
      <c r="K9" s="242"/>
      <c r="L9" s="242"/>
      <c r="M9" s="242"/>
      <c r="N9" s="48"/>
      <c r="O9" s="48"/>
      <c r="P9" s="48"/>
      <c r="Q9" s="48"/>
      <c r="R9" s="48"/>
      <c r="S9" s="48"/>
      <c r="T9" s="48"/>
      <c r="U9" s="48" t="s">
        <v>151</v>
      </c>
      <c r="V9" s="221" t="s">
        <v>0</v>
      </c>
      <c r="W9" s="221"/>
      <c r="X9" s="221"/>
      <c r="Y9" s="221" t="s">
        <v>0</v>
      </c>
      <c r="Z9" s="221"/>
      <c r="AA9" s="221"/>
      <c r="AB9" s="291"/>
      <c r="AK9" s="33"/>
      <c r="BI9" s="42"/>
      <c r="BJ9" s="42"/>
      <c r="BK9" s="42"/>
      <c r="BL9" s="42"/>
      <c r="BM9" s="42"/>
      <c r="BN9" s="42"/>
      <c r="BO9" s="42"/>
      <c r="BP9" s="42"/>
      <c r="BQ9" s="42"/>
      <c r="BR9" s="42"/>
      <c r="BS9" s="42"/>
      <c r="BT9" s="42"/>
      <c r="BU9" s="42"/>
      <c r="BV9" s="42"/>
      <c r="BW9" s="42"/>
    </row>
    <row r="10" spans="1:75" s="318" customFormat="1" ht="21" hidden="1">
      <c r="A10" s="30" t="s">
        <v>133</v>
      </c>
      <c r="B10" s="31">
        <v>0</v>
      </c>
      <c r="C10" s="193"/>
      <c r="D10" s="322"/>
      <c r="E10" s="322"/>
      <c r="F10" s="322"/>
      <c r="G10" s="242"/>
      <c r="H10" s="242"/>
      <c r="I10" s="242"/>
      <c r="J10" s="242"/>
      <c r="K10" s="242"/>
      <c r="L10" s="242"/>
      <c r="M10" s="242"/>
      <c r="N10" s="48"/>
      <c r="O10" s="48"/>
      <c r="P10" s="48"/>
      <c r="Q10" s="48"/>
      <c r="R10" s="48"/>
      <c r="S10" s="48"/>
      <c r="T10" s="48"/>
      <c r="U10" s="48" t="s">
        <v>2</v>
      </c>
      <c r="V10" s="221" t="s">
        <v>0</v>
      </c>
      <c r="W10" s="221"/>
      <c r="X10" s="221"/>
      <c r="Y10" s="221" t="s">
        <v>0</v>
      </c>
      <c r="Z10" s="221"/>
      <c r="AA10" s="221"/>
      <c r="AB10" s="291"/>
      <c r="AK10" s="33"/>
      <c r="BI10" s="42"/>
      <c r="BJ10" s="42"/>
      <c r="BK10" s="42"/>
      <c r="BL10" s="42"/>
      <c r="BM10" s="42"/>
      <c r="BN10" s="42"/>
      <c r="BO10" s="42"/>
      <c r="BP10" s="42"/>
      <c r="BQ10" s="42"/>
      <c r="BR10" s="42"/>
      <c r="BS10" s="42"/>
      <c r="BT10" s="42"/>
      <c r="BU10" s="42"/>
      <c r="BV10" s="42"/>
      <c r="BW10" s="42"/>
    </row>
    <row r="11" spans="1:75" s="318" customFormat="1" ht="21" hidden="1">
      <c r="A11" s="30" t="s">
        <v>135</v>
      </c>
      <c r="B11" s="31">
        <v>0</v>
      </c>
      <c r="C11" s="193"/>
      <c r="D11" s="322"/>
      <c r="E11" s="322"/>
      <c r="F11" s="322"/>
      <c r="G11" s="242"/>
      <c r="H11" s="242"/>
      <c r="I11" s="242"/>
      <c r="J11" s="242"/>
      <c r="K11" s="242"/>
      <c r="L11" s="242"/>
      <c r="M11" s="242"/>
      <c r="N11" s="48"/>
      <c r="O11" s="48"/>
      <c r="P11" s="48"/>
      <c r="Q11" s="48"/>
      <c r="R11" s="48"/>
      <c r="S11" s="48"/>
      <c r="T11" s="48"/>
      <c r="U11" s="48"/>
      <c r="V11" s="221"/>
      <c r="W11" s="221"/>
      <c r="X11" s="221"/>
      <c r="Y11" s="221"/>
      <c r="Z11" s="221"/>
      <c r="AA11" s="221"/>
      <c r="AB11" s="291"/>
      <c r="AK11" s="33"/>
      <c r="BI11" s="42"/>
      <c r="BJ11" s="42"/>
      <c r="BK11" s="42"/>
      <c r="BL11" s="42"/>
      <c r="BM11" s="42"/>
      <c r="BN11" s="42"/>
      <c r="BO11" s="42"/>
      <c r="BP11" s="42"/>
      <c r="BQ11" s="42"/>
      <c r="BR11" s="42"/>
      <c r="BS11" s="42"/>
      <c r="BT11" s="42"/>
      <c r="BU11" s="42"/>
      <c r="BV11" s="42"/>
      <c r="BW11" s="42"/>
    </row>
    <row r="12" spans="1:75" s="318" customFormat="1" ht="21" hidden="1">
      <c r="A12" s="287"/>
      <c r="B12" s="287"/>
      <c r="C12" s="193"/>
      <c r="D12" s="322"/>
      <c r="E12" s="322"/>
      <c r="F12" s="322"/>
      <c r="G12" s="242"/>
      <c r="H12" s="242"/>
      <c r="I12" s="242"/>
      <c r="J12" s="242"/>
      <c r="K12" s="242"/>
      <c r="L12" s="242"/>
      <c r="M12" s="242"/>
      <c r="N12" s="48"/>
      <c r="O12" s="48"/>
      <c r="P12" s="48"/>
      <c r="Q12" s="48"/>
      <c r="R12" s="48"/>
      <c r="S12" s="48"/>
      <c r="T12" s="48"/>
      <c r="U12" s="48"/>
      <c r="V12" s="221"/>
      <c r="W12" s="221"/>
      <c r="X12" s="221"/>
      <c r="Y12" s="221"/>
      <c r="Z12" s="221"/>
      <c r="AA12" s="221"/>
      <c r="AB12" s="291"/>
      <c r="AK12" s="33"/>
      <c r="BI12" s="42"/>
      <c r="BJ12" s="42"/>
      <c r="BK12" s="42"/>
      <c r="BL12" s="42"/>
      <c r="BM12" s="42"/>
      <c r="BN12" s="42"/>
      <c r="BO12" s="42"/>
      <c r="BP12" s="42"/>
      <c r="BQ12" s="42"/>
      <c r="BR12" s="42"/>
      <c r="BS12" s="42"/>
      <c r="BT12" s="42"/>
      <c r="BU12" s="42"/>
      <c r="BV12" s="42"/>
      <c r="BW12" s="42"/>
    </row>
    <row r="13" spans="1:75" s="318" customFormat="1" ht="3.75" customHeight="1">
      <c r="A13" s="287"/>
      <c r="B13" s="287"/>
      <c r="C13" s="235"/>
      <c r="D13" s="235"/>
      <c r="E13" s="235"/>
      <c r="F13" s="322"/>
      <c r="G13" s="247"/>
      <c r="H13" s="247" t="s">
        <v>136</v>
      </c>
      <c r="I13" s="247" t="s">
        <v>139</v>
      </c>
      <c r="J13" s="247" t="s">
        <v>141</v>
      </c>
      <c r="K13" s="247" t="s">
        <v>143</v>
      </c>
      <c r="L13" s="247" t="s">
        <v>144</v>
      </c>
      <c r="M13" s="247" t="s">
        <v>145</v>
      </c>
      <c r="N13" s="95" t="s">
        <v>146</v>
      </c>
      <c r="O13" s="102" t="s">
        <v>485</v>
      </c>
      <c r="P13" s="102" t="s">
        <v>487</v>
      </c>
      <c r="Q13" s="95"/>
      <c r="R13" s="95"/>
      <c r="S13" s="95"/>
      <c r="T13" s="95"/>
      <c r="U13" s="48"/>
      <c r="V13" s="235"/>
      <c r="W13" s="235"/>
      <c r="X13" s="235"/>
      <c r="Y13" s="235"/>
      <c r="Z13" s="235"/>
      <c r="AA13" s="235"/>
      <c r="AB13" s="235"/>
      <c r="AK13" s="33"/>
      <c r="BI13" s="42"/>
      <c r="BJ13" s="42"/>
      <c r="BK13" s="42"/>
      <c r="BL13" s="42"/>
      <c r="BM13" s="42"/>
      <c r="BN13" s="42"/>
      <c r="BO13" s="42"/>
      <c r="BP13" s="42"/>
      <c r="BQ13" s="42"/>
      <c r="BR13" s="42"/>
      <c r="BS13" s="42"/>
      <c r="BT13" s="42"/>
      <c r="BU13" s="42"/>
      <c r="BV13" s="42"/>
      <c r="BW13" s="42"/>
    </row>
    <row r="14" spans="1:75" s="318" customFormat="1" ht="21" customHeight="1">
      <c r="A14" s="325"/>
      <c r="B14" s="325"/>
      <c r="C14" s="193"/>
      <c r="D14" s="409" t="s">
        <v>2378</v>
      </c>
      <c r="E14" s="208" t="s">
        <v>2379</v>
      </c>
      <c r="F14" s="321"/>
      <c r="G14" s="221"/>
      <c r="H14" s="221" t="s">
        <v>155</v>
      </c>
      <c r="I14" s="221" t="s">
        <v>157</v>
      </c>
      <c r="J14" s="221" t="s">
        <v>0</v>
      </c>
      <c r="K14" s="221" t="s">
        <v>160</v>
      </c>
      <c r="L14" s="221" t="s">
        <v>0</v>
      </c>
      <c r="M14" s="221" t="s">
        <v>428</v>
      </c>
      <c r="N14" s="48" t="s">
        <v>428</v>
      </c>
      <c r="O14" s="48" t="s">
        <v>0</v>
      </c>
      <c r="P14" s="48" t="s">
        <v>477</v>
      </c>
      <c r="Q14" s="48"/>
      <c r="R14" s="48"/>
      <c r="S14" s="48"/>
      <c r="T14" s="48"/>
      <c r="U14" s="104"/>
      <c r="V14" s="73"/>
      <c r="W14" s="76"/>
      <c r="X14" s="77"/>
      <c r="Y14" s="73"/>
      <c r="Z14" s="76"/>
      <c r="AA14" s="77"/>
      <c r="AB14" s="235"/>
      <c r="AK14" s="33"/>
      <c r="BI14" s="42"/>
      <c r="BJ14" s="42"/>
      <c r="BK14" s="42"/>
      <c r="BL14" s="42"/>
      <c r="BM14" s="42"/>
      <c r="BN14" s="42"/>
      <c r="BO14" s="42"/>
      <c r="BP14" s="42"/>
      <c r="BQ14" s="42"/>
      <c r="BR14" s="42"/>
      <c r="BS14" s="42"/>
      <c r="BT14" s="42"/>
      <c r="BU14" s="42"/>
      <c r="BV14" s="42"/>
      <c r="BW14" s="42"/>
    </row>
    <row r="15" spans="1:75" s="318" customFormat="1" ht="21" customHeight="1">
      <c r="A15" s="325"/>
      <c r="B15" s="325"/>
      <c r="C15" s="193"/>
      <c r="D15" s="410"/>
      <c r="E15" s="208" t="s">
        <v>2380</v>
      </c>
      <c r="F15" s="321"/>
      <c r="G15" s="221"/>
      <c r="H15" s="221" t="s">
        <v>156</v>
      </c>
      <c r="I15" s="221" t="s">
        <v>157</v>
      </c>
      <c r="J15" s="221" t="s">
        <v>0</v>
      </c>
      <c r="K15" s="221" t="s">
        <v>160</v>
      </c>
      <c r="L15" s="221" t="s">
        <v>0</v>
      </c>
      <c r="M15" s="221" t="s">
        <v>428</v>
      </c>
      <c r="N15" s="48" t="s">
        <v>428</v>
      </c>
      <c r="O15" s="48" t="s">
        <v>0</v>
      </c>
      <c r="P15" s="48" t="s">
        <v>477</v>
      </c>
      <c r="Q15" s="48"/>
      <c r="R15" s="48"/>
      <c r="S15" s="48"/>
      <c r="T15" s="48"/>
      <c r="U15" s="104"/>
      <c r="V15" s="73"/>
      <c r="W15" s="76"/>
      <c r="X15" s="77"/>
      <c r="Y15" s="73"/>
      <c r="Z15" s="76"/>
      <c r="AA15" s="77"/>
      <c r="AB15" s="235"/>
      <c r="AK15" s="33"/>
      <c r="BI15" s="42"/>
      <c r="BJ15" s="42"/>
      <c r="BK15" s="42"/>
      <c r="BL15" s="42"/>
      <c r="BM15" s="42"/>
      <c r="BN15" s="42"/>
      <c r="BO15" s="42"/>
      <c r="BP15" s="42"/>
      <c r="BQ15" s="42"/>
      <c r="BR15" s="42"/>
      <c r="BS15" s="42"/>
      <c r="BT15" s="42"/>
      <c r="BU15" s="42"/>
      <c r="BV15" s="42"/>
      <c r="BW15" s="42"/>
    </row>
    <row r="16" spans="1:75" s="318" customFormat="1" ht="21" customHeight="1">
      <c r="A16" s="325"/>
      <c r="B16" s="325"/>
      <c r="C16" s="193"/>
      <c r="D16" s="411"/>
      <c r="E16" s="212" t="s">
        <v>2381</v>
      </c>
      <c r="F16" s="321"/>
      <c r="G16" s="221"/>
      <c r="H16" s="221" t="s">
        <v>0</v>
      </c>
      <c r="I16" s="221" t="s">
        <v>157</v>
      </c>
      <c r="J16" s="221" t="s">
        <v>0</v>
      </c>
      <c r="K16" s="221" t="s">
        <v>160</v>
      </c>
      <c r="L16" s="221" t="s">
        <v>0</v>
      </c>
      <c r="M16" s="221" t="s">
        <v>428</v>
      </c>
      <c r="N16" s="48" t="s">
        <v>428</v>
      </c>
      <c r="O16" s="48" t="s">
        <v>0</v>
      </c>
      <c r="P16" s="48" t="s">
        <v>477</v>
      </c>
      <c r="Q16" s="48"/>
      <c r="R16" s="48"/>
      <c r="S16" s="48"/>
      <c r="T16" s="48"/>
      <c r="U16" s="10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35"/>
      <c r="AK16" s="33"/>
      <c r="BI16" s="42"/>
      <c r="BJ16" s="42"/>
      <c r="BK16" s="42"/>
      <c r="BL16" s="42"/>
      <c r="BM16" s="42"/>
      <c r="BN16" s="42"/>
      <c r="BO16" s="42"/>
      <c r="BP16" s="42"/>
      <c r="BQ16" s="42"/>
      <c r="BR16" s="42"/>
      <c r="BS16" s="42"/>
      <c r="BT16" s="42"/>
      <c r="BU16" s="42"/>
      <c r="BV16" s="42"/>
      <c r="BW16" s="42"/>
    </row>
    <row r="17" spans="1:75" s="318" customFormat="1" ht="21" customHeight="1">
      <c r="A17" s="325"/>
      <c r="B17" s="325"/>
      <c r="C17" s="193"/>
      <c r="D17" s="409" t="s">
        <v>2382</v>
      </c>
      <c r="E17" s="208" t="s">
        <v>2379</v>
      </c>
      <c r="F17" s="321"/>
      <c r="G17" s="221"/>
      <c r="H17" s="221" t="s">
        <v>155</v>
      </c>
      <c r="I17" s="221" t="s">
        <v>158</v>
      </c>
      <c r="J17" s="221" t="s">
        <v>0</v>
      </c>
      <c r="K17" s="221" t="s">
        <v>160</v>
      </c>
      <c r="L17" s="221" t="s">
        <v>0</v>
      </c>
      <c r="M17" s="221" t="s">
        <v>428</v>
      </c>
      <c r="N17" s="48" t="s">
        <v>428</v>
      </c>
      <c r="O17" s="48" t="s">
        <v>0</v>
      </c>
      <c r="P17" s="48" t="s">
        <v>477</v>
      </c>
      <c r="Q17" s="48"/>
      <c r="R17" s="48"/>
      <c r="S17" s="48"/>
      <c r="T17" s="48"/>
      <c r="U17" s="104"/>
      <c r="V17" s="73"/>
      <c r="W17" s="76"/>
      <c r="X17" s="77"/>
      <c r="Y17" s="73"/>
      <c r="Z17" s="76"/>
      <c r="AA17" s="77"/>
      <c r="AB17" s="235"/>
      <c r="AK17" s="33"/>
      <c r="BI17" s="42"/>
      <c r="BJ17" s="42"/>
      <c r="BK17" s="42"/>
      <c r="BL17" s="42"/>
      <c r="BM17" s="42"/>
      <c r="BN17" s="42"/>
      <c r="BO17" s="42"/>
      <c r="BP17" s="42"/>
      <c r="BQ17" s="42"/>
      <c r="BR17" s="42"/>
      <c r="BS17" s="42"/>
      <c r="BT17" s="42"/>
      <c r="BU17" s="42"/>
      <c r="BV17" s="42"/>
      <c r="BW17" s="42"/>
    </row>
    <row r="18" spans="1:75" s="318" customFormat="1" ht="21" customHeight="1">
      <c r="A18" s="325"/>
      <c r="B18" s="325"/>
      <c r="C18" s="193"/>
      <c r="D18" s="410"/>
      <c r="E18" s="208" t="s">
        <v>2380</v>
      </c>
      <c r="F18" s="321"/>
      <c r="G18" s="221"/>
      <c r="H18" s="221" t="s">
        <v>156</v>
      </c>
      <c r="I18" s="221" t="s">
        <v>158</v>
      </c>
      <c r="J18" s="221" t="s">
        <v>0</v>
      </c>
      <c r="K18" s="221" t="s">
        <v>160</v>
      </c>
      <c r="L18" s="221" t="s">
        <v>0</v>
      </c>
      <c r="M18" s="221" t="s">
        <v>428</v>
      </c>
      <c r="N18" s="48" t="s">
        <v>428</v>
      </c>
      <c r="O18" s="48" t="s">
        <v>0</v>
      </c>
      <c r="P18" s="48" t="s">
        <v>477</v>
      </c>
      <c r="Q18" s="48"/>
      <c r="R18" s="48"/>
      <c r="S18" s="48"/>
      <c r="T18" s="48"/>
      <c r="U18" s="104"/>
      <c r="V18" s="73"/>
      <c r="W18" s="76"/>
      <c r="X18" s="77"/>
      <c r="Y18" s="73"/>
      <c r="Z18" s="76"/>
      <c r="AA18" s="77"/>
      <c r="AB18" s="235"/>
      <c r="AK18" s="33"/>
      <c r="BI18" s="42"/>
      <c r="BJ18" s="42"/>
      <c r="BK18" s="42"/>
      <c r="BL18" s="42"/>
      <c r="BM18" s="42"/>
      <c r="BN18" s="42"/>
      <c r="BO18" s="42"/>
      <c r="BP18" s="42"/>
      <c r="BQ18" s="42"/>
      <c r="BR18" s="42"/>
      <c r="BS18" s="42"/>
      <c r="BT18" s="42"/>
      <c r="BU18" s="42"/>
      <c r="BV18" s="42"/>
      <c r="BW18" s="42"/>
    </row>
    <row r="19" spans="1:75" s="318" customFormat="1" ht="21" customHeight="1">
      <c r="A19" s="325"/>
      <c r="B19" s="325"/>
      <c r="C19" s="193"/>
      <c r="D19" s="411"/>
      <c r="E19" s="212" t="s">
        <v>2381</v>
      </c>
      <c r="F19" s="321"/>
      <c r="G19" s="221"/>
      <c r="H19" s="221" t="s">
        <v>0</v>
      </c>
      <c r="I19" s="221" t="s">
        <v>158</v>
      </c>
      <c r="J19" s="221" t="s">
        <v>0</v>
      </c>
      <c r="K19" s="221" t="s">
        <v>160</v>
      </c>
      <c r="L19" s="221" t="s">
        <v>0</v>
      </c>
      <c r="M19" s="221" t="s">
        <v>428</v>
      </c>
      <c r="N19" s="48" t="s">
        <v>428</v>
      </c>
      <c r="O19" s="48" t="s">
        <v>0</v>
      </c>
      <c r="P19" s="48" t="s">
        <v>477</v>
      </c>
      <c r="Q19" s="48"/>
      <c r="R19" s="48"/>
      <c r="S19" s="48"/>
      <c r="T19" s="48"/>
      <c r="U19" s="104"/>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35"/>
      <c r="AK19" s="33"/>
      <c r="BI19" s="42"/>
      <c r="BJ19" s="42"/>
      <c r="BK19" s="42"/>
      <c r="BL19" s="42"/>
      <c r="BM19" s="42"/>
      <c r="BN19" s="42"/>
      <c r="BO19" s="42"/>
      <c r="BP19" s="42"/>
      <c r="BQ19" s="42"/>
      <c r="BR19" s="42"/>
      <c r="BS19" s="42"/>
      <c r="BT19" s="42"/>
      <c r="BU19" s="42"/>
      <c r="BV19" s="42"/>
      <c r="BW19" s="42"/>
    </row>
    <row r="20" spans="1:75" s="318" customFormat="1" ht="21" customHeight="1">
      <c r="A20" s="325"/>
      <c r="B20" s="325"/>
      <c r="C20" s="193"/>
      <c r="D20" s="390" t="s">
        <v>2383</v>
      </c>
      <c r="E20" s="212" t="s">
        <v>2379</v>
      </c>
      <c r="F20" s="321"/>
      <c r="G20" s="221"/>
      <c r="H20" s="221" t="s">
        <v>155</v>
      </c>
      <c r="I20" s="224" t="s">
        <v>159</v>
      </c>
      <c r="J20" s="221" t="s">
        <v>0</v>
      </c>
      <c r="K20" s="221" t="s">
        <v>160</v>
      </c>
      <c r="L20" s="221" t="s">
        <v>0</v>
      </c>
      <c r="M20" s="221" t="s">
        <v>428</v>
      </c>
      <c r="N20" s="48" t="s">
        <v>428</v>
      </c>
      <c r="O20" s="48" t="s">
        <v>0</v>
      </c>
      <c r="P20" s="48" t="s">
        <v>477</v>
      </c>
      <c r="Q20" s="48"/>
      <c r="R20" s="48"/>
      <c r="S20" s="48"/>
      <c r="T20" s="48"/>
      <c r="U20" s="104"/>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35"/>
      <c r="AK20" s="33"/>
      <c r="BI20" s="42"/>
      <c r="BJ20" s="42"/>
      <c r="BK20" s="42"/>
      <c r="BL20" s="42"/>
      <c r="BM20" s="42"/>
      <c r="BN20" s="42"/>
      <c r="BO20" s="42"/>
      <c r="BP20" s="42"/>
      <c r="BQ20" s="42"/>
      <c r="BR20" s="42"/>
      <c r="BS20" s="42"/>
      <c r="BT20" s="42"/>
      <c r="BU20" s="42"/>
      <c r="BV20" s="42"/>
      <c r="BW20" s="42"/>
    </row>
    <row r="21" spans="1:75" s="318" customFormat="1" ht="21" customHeight="1">
      <c r="A21" s="325"/>
      <c r="B21" s="325"/>
      <c r="C21" s="193"/>
      <c r="D21" s="391"/>
      <c r="E21" s="212" t="s">
        <v>2380</v>
      </c>
      <c r="F21" s="321"/>
      <c r="G21" s="221"/>
      <c r="H21" s="221" t="s">
        <v>156</v>
      </c>
      <c r="I21" s="224" t="s">
        <v>159</v>
      </c>
      <c r="J21" s="221" t="s">
        <v>0</v>
      </c>
      <c r="K21" s="221" t="s">
        <v>160</v>
      </c>
      <c r="L21" s="221" t="s">
        <v>0</v>
      </c>
      <c r="M21" s="221" t="s">
        <v>428</v>
      </c>
      <c r="N21" s="48" t="s">
        <v>428</v>
      </c>
      <c r="O21" s="48" t="s">
        <v>0</v>
      </c>
      <c r="P21" s="48" t="s">
        <v>477</v>
      </c>
      <c r="Q21" s="48"/>
      <c r="R21" s="48"/>
      <c r="S21" s="48"/>
      <c r="T21" s="48"/>
      <c r="U21" s="104"/>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35"/>
      <c r="AK21" s="33"/>
      <c r="BI21" s="42"/>
      <c r="BJ21" s="42"/>
      <c r="BK21" s="42"/>
      <c r="BL21" s="42"/>
      <c r="BM21" s="42"/>
      <c r="BN21" s="42"/>
      <c r="BO21" s="42"/>
      <c r="BP21" s="42"/>
      <c r="BQ21" s="42"/>
      <c r="BR21" s="42"/>
      <c r="BS21" s="42"/>
      <c r="BT21" s="42"/>
      <c r="BU21" s="42"/>
      <c r="BV21" s="42"/>
      <c r="BW21" s="42"/>
    </row>
    <row r="22" spans="1:75" s="318" customFormat="1" ht="21" customHeight="1">
      <c r="A22" s="325"/>
      <c r="B22" s="325"/>
      <c r="C22" s="193"/>
      <c r="D22" s="392"/>
      <c r="E22" s="212" t="s">
        <v>2381</v>
      </c>
      <c r="F22" s="321"/>
      <c r="G22" s="221"/>
      <c r="H22" s="221" t="s">
        <v>0</v>
      </c>
      <c r="I22" s="224" t="s">
        <v>159</v>
      </c>
      <c r="J22" s="221" t="s">
        <v>0</v>
      </c>
      <c r="K22" s="221" t="s">
        <v>160</v>
      </c>
      <c r="L22" s="221" t="s">
        <v>0</v>
      </c>
      <c r="M22" s="221" t="s">
        <v>428</v>
      </c>
      <c r="N22" s="48" t="s">
        <v>428</v>
      </c>
      <c r="O22" s="48" t="s">
        <v>0</v>
      </c>
      <c r="P22" s="48" t="s">
        <v>477</v>
      </c>
      <c r="Q22" s="48"/>
      <c r="R22" s="48"/>
      <c r="S22" s="48"/>
      <c r="T22" s="48"/>
      <c r="U22" s="104"/>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35"/>
      <c r="AK22" s="33"/>
      <c r="BI22" s="42"/>
      <c r="BJ22" s="42"/>
      <c r="BK22" s="42"/>
      <c r="BL22" s="42"/>
      <c r="BM22" s="42"/>
      <c r="BN22" s="42"/>
      <c r="BO22" s="42"/>
      <c r="BP22" s="42"/>
      <c r="BQ22" s="42"/>
      <c r="BR22" s="42"/>
      <c r="BS22" s="42"/>
      <c r="BT22" s="42"/>
      <c r="BU22" s="42"/>
      <c r="BV22" s="42"/>
      <c r="BW22" s="42"/>
    </row>
    <row r="23" spans="1:75" s="318" customFormat="1" ht="21" customHeight="1">
      <c r="A23" s="325"/>
      <c r="B23" s="325"/>
      <c r="C23" s="193"/>
      <c r="D23" s="441" t="s">
        <v>2384</v>
      </c>
      <c r="E23" s="442"/>
      <c r="F23" s="321"/>
      <c r="G23" s="221"/>
      <c r="H23" s="221" t="s">
        <v>0</v>
      </c>
      <c r="I23" s="224" t="s">
        <v>159</v>
      </c>
      <c r="J23" s="221" t="s">
        <v>0</v>
      </c>
      <c r="K23" s="326" t="s">
        <v>161</v>
      </c>
      <c r="L23" s="221" t="s">
        <v>0</v>
      </c>
      <c r="M23" s="221" t="s">
        <v>428</v>
      </c>
      <c r="N23" s="48" t="s">
        <v>428</v>
      </c>
      <c r="O23" s="48" t="s">
        <v>0</v>
      </c>
      <c r="P23" s="48" t="s">
        <v>477</v>
      </c>
      <c r="Q23" s="48"/>
      <c r="R23" s="48"/>
      <c r="S23" s="48"/>
      <c r="T23" s="48"/>
      <c r="U23" s="104"/>
      <c r="V23" s="73"/>
      <c r="W23" s="76"/>
      <c r="X23" s="77"/>
      <c r="Y23" s="73"/>
      <c r="Z23" s="76"/>
      <c r="AA23" s="77"/>
      <c r="AB23" s="35"/>
      <c r="AK23" s="33"/>
      <c r="BI23" s="42"/>
      <c r="BJ23" s="42"/>
      <c r="BK23" s="42"/>
      <c r="BL23" s="42"/>
      <c r="BM23" s="42"/>
      <c r="BN23" s="42"/>
      <c r="BO23" s="42"/>
      <c r="BP23" s="42"/>
      <c r="BQ23" s="42"/>
      <c r="BR23" s="42"/>
      <c r="BS23" s="42"/>
      <c r="BT23" s="42"/>
      <c r="BU23" s="42"/>
      <c r="BV23" s="42"/>
      <c r="BW23" s="42"/>
    </row>
    <row r="24" spans="1:75" s="318" customFormat="1">
      <c r="A24" s="312"/>
      <c r="B24" s="312"/>
      <c r="C24" s="193"/>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K24" s="33"/>
    </row>
    <row r="25" spans="1:75" s="318" customFormat="1">
      <c r="A25" s="312"/>
      <c r="B25" s="312"/>
      <c r="C25" s="19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K25" s="33"/>
    </row>
    <row r="26" spans="1:75" s="318" customFormat="1" hidden="1"/>
    <row r="27" spans="1:75" s="318" customFormat="1" hidden="1">
      <c r="V27" s="214">
        <f>SUMPRODUCT(--(V14:V23=0),--(V14:V23&lt;&gt;""),--(W14:W23="Z"))+SUMPRODUCT(--(V14:V23=0),--(V14:V23&lt;&gt;""),--(W14:W23=""))+SUMPRODUCT(--(V14:V23&gt;0),--(W14:W23="W"))+SUMPRODUCT(--(V14:V23&gt;0), --(V14:V23&lt;&gt;""),--(W14:W23=""))+SUMPRODUCT(--(V14:V23=""),--(W14:W23="Z"))</f>
        <v>0</v>
      </c>
      <c r="W27" s="215"/>
      <c r="X27" s="215"/>
      <c r="Y27" s="214">
        <f>SUMPRODUCT(--(Y14:Y23=0),--(Y14:Y23&lt;&gt;""),--(Z14:Z23="Z"))+SUMPRODUCT(--(Y14:Y23=0),--(Y14:Y23&lt;&gt;""),--(Z14:Z23=""))+SUMPRODUCT(--(Y14:Y23&gt;0),--(Z14:Z23="W"))+SUMPRODUCT(--(Y14:Y23&gt;0), --(Y14:Y23&lt;&gt;""),--(Z14:Z23=""))+SUMPRODUCT(--(Y14:Y23=""),--(Z14:Z23="Z"))</f>
        <v>0</v>
      </c>
      <c r="Z27" s="215"/>
      <c r="AA27" s="215"/>
    </row>
    <row r="28" spans="1:75" s="318" customFormat="1" hidden="1"/>
    <row r="29" spans="1:75" s="318" customFormat="1" hidden="1"/>
    <row r="30" spans="1:75" s="318" customFormat="1" hidden="1"/>
    <row r="31" spans="1:75" s="318" customFormat="1" hidden="1"/>
    <row r="32" spans="1:75" s="318" customFormat="1" hidden="1"/>
    <row r="33" s="318" customFormat="1" hidden="1"/>
    <row r="34" s="318" customFormat="1" hidden="1"/>
    <row r="35" s="318" customFormat="1" hidden="1"/>
    <row r="36" s="318" customFormat="1"/>
    <row r="37" s="318" customFormat="1"/>
    <row r="38" s="318" customFormat="1"/>
    <row r="39" s="318" customFormat="1"/>
  </sheetData>
  <sheetProtection algorithmName="SHA-512" hashValue="UnJE4CHvyUQP75O12BiYXEQcHKzKw8swNAf/V038P1uFVAroTZu4+DX1ZodBlm1HpAaCQphQ1R4haDWptA5TTA==" saltValue="5/cX4PFVI7jqiKQLVAzriA=="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4"/>
  </mergeCells>
  <conditionalFormatting sqref="V14:V23 Y14:Y23">
    <cfRule type="expression" dxfId="15" priority="3">
      <formula xml:space="preserve"> OR(AND(V14=0,V14&lt;&gt;"",W14&lt;&gt;"Z",W14&lt;&gt;""),AND(V14&gt;0,V14&lt;&gt;"",W14&lt;&gt;"W",W14&lt;&gt;""),AND(V14="", W14="W"))</formula>
    </cfRule>
  </conditionalFormatting>
  <conditionalFormatting sqref="W14:W23 Z14:Z23">
    <cfRule type="expression" dxfId="14" priority="2">
      <formula xml:space="preserve"> OR(AND(V14=0,V14&lt;&gt;"",W14&lt;&gt;"Z",W14&lt;&gt;""),AND(V14&gt;0,V14&lt;&gt;"",W14&lt;&gt;"W",W14&lt;&gt;""),AND(V14="", W14="W"))</formula>
    </cfRule>
  </conditionalFormatting>
  <conditionalFormatting sqref="X14:X23 AA14:AA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Z16 W19 Z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Z20:Z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V1:AA13 V24:AA1048576 AB1:XFD1048576 A1:U1048576"/>
    <dataValidation type="textLength" allowBlank="1" showInputMessage="1" showErrorMessage="1" errorTitle="Entrada no válida" error="La longitud del texto debe ser entre 2 y 500 caracteres" sqref="X14:X23 AA14:AA23">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23 Z14:Z23">
      <formula1>"Z,M,X,W"</formula1>
    </dataValidation>
    <dataValidation type="decimal" operator="greaterThanOrEqual" allowBlank="1" showInputMessage="1" showErrorMessage="1" errorTitle="Entrada no válida" error="Por favor, ingrese un valor numérico" sqref="V14:V23 Y14:Y23">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2821CC-3CFE-4B30-8680-2DCB7E223CF7}">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customXml/itemProps2.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3.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VAL_Instructions</vt:lpstr>
      <vt:lpstr>VAL_C1</vt:lpstr>
      <vt:lpstr>C2</vt:lpstr>
      <vt:lpstr>C3</vt:lpstr>
      <vt:lpstr>C4</vt:lpstr>
      <vt:lpstr>C5</vt:lpstr>
      <vt:lpstr>C6</vt:lpstr>
      <vt:lpstr>C7</vt:lpstr>
      <vt:lpstr>C8</vt:lpstr>
      <vt:lpstr>VAL_Data Check</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2017-02-06T14:20:59Z</cp:lastPrinted>
  <dcterms:created xsi:type="dcterms:W3CDTF">2013-06-17T20:44:55Z</dcterms:created>
  <dcterms:modified xsi:type="dcterms:W3CDTF">2018-10-16T14:29:09Z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